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20" tabRatio="913" firstSheet="2" activeTab="9"/>
  </bookViews>
  <sheets>
    <sheet name="Приложение 1" sheetId="2" r:id="rId1"/>
    <sheet name="Приложение 2 Салехард" sheetId="3" r:id="rId2"/>
    <sheet name="Приложение 2 Лабытнанги" sheetId="17" r:id="rId3"/>
    <sheet name="Приложение 2 Ямальский" sheetId="19" r:id="rId4"/>
    <sheet name="Приложение 2 Надым" sheetId="18" r:id="rId5"/>
    <sheet name="Приложение 2 Новый-Уренгой" sheetId="30" r:id="rId6"/>
    <sheet name="Приложение 2 Тарко-Сале" sheetId="31" r:id="rId7"/>
    <sheet name="Приложение 2 Ноябрьск" sheetId="32" r:id="rId8"/>
    <sheet name="Приложение 2 Губкинский" sheetId="23" r:id="rId9"/>
    <sheet name="Приложение 2 Муравленко" sheetId="33" r:id="rId10"/>
    <sheet name="Приложение 2 Тазовский" sheetId="29" r:id="rId11"/>
    <sheet name="Приложение 2 Красноселькуп" sheetId="28" r:id="rId12"/>
    <sheet name="Приложение 2 Шурышкары" sheetId="27" r:id="rId13"/>
    <sheet name="Приложение 2 Аксарка" sheetId="34" r:id="rId14"/>
    <sheet name="Приложение 3" sheetId="1" r:id="rId15"/>
    <sheet name="Приложение 4" sheetId="26" r:id="rId16"/>
    <sheet name="Приложение 5" sheetId="25" r:id="rId17"/>
  </sheets>
  <externalReferences>
    <externalReference r:id="rId18"/>
  </externalReferences>
  <definedNames>
    <definedName name="_xlnm._FilterDatabase" localSheetId="1" hidden="1">'Приложение 2 Салехард'!$A$5:$N$169</definedName>
    <definedName name="_xlnm.Print_Titles" localSheetId="16">'Приложение 5'!#REF!,'Приложение 5'!#REF!</definedName>
    <definedName name="_xlnm.Print_Area" localSheetId="13">'Приложение 2 Аксарка'!$A$1:$N$98</definedName>
    <definedName name="_xlnm.Print_Area" localSheetId="9">'Приложение 2 Муравленко'!$A$1:$N$95</definedName>
    <definedName name="_xlnm.Print_Area" localSheetId="5">'Приложение 2 Новый-Уренгой'!$A$1:$N$97</definedName>
    <definedName name="_xlnm.Print_Area" localSheetId="7">'Приложение 2 Ноябрьск'!$A$1:$N$97</definedName>
    <definedName name="_xlnm.Print_Area" localSheetId="1">'Приложение 2 Салехард'!$A$1:$N$177</definedName>
    <definedName name="_xlnm.Print_Area" localSheetId="6">'Приложение 2 Тарко-Сале'!$A$1:$N$97</definedName>
    <definedName name="_xlnm.Print_Area" localSheetId="3">'Приложение 2 Ямальский'!$A$1:$N$97</definedName>
    <definedName name="_xlnm.Print_Area" localSheetId="16">'Приложение 5'!#REF!</definedName>
  </definedNames>
  <calcPr calcId="152511"/>
</workbook>
</file>

<file path=xl/calcChain.xml><?xml version="1.0" encoding="utf-8"?>
<calcChain xmlns="http://schemas.openxmlformats.org/spreadsheetml/2006/main">
  <c r="M32" i="19" l="1"/>
  <c r="M31" i="30" l="1"/>
  <c r="M78" i="34" l="1"/>
  <c r="M79" i="34" s="1"/>
  <c r="M62" i="34"/>
  <c r="M58" i="34"/>
  <c r="M55" i="34"/>
  <c r="M47" i="34"/>
  <c r="M40" i="34"/>
  <c r="M32" i="34"/>
  <c r="M23" i="34"/>
  <c r="M17" i="34"/>
  <c r="M63" i="34" l="1"/>
  <c r="M83" i="34" s="1"/>
  <c r="M11" i="19" l="1"/>
  <c r="M57" i="19"/>
  <c r="M29" i="19"/>
  <c r="M55" i="19"/>
  <c r="M150" i="3" l="1"/>
  <c r="M115" i="3" l="1"/>
  <c r="M54" i="31" l="1"/>
  <c r="M54" i="30"/>
  <c r="D10" i="1" l="1"/>
  <c r="M31" i="31" l="1"/>
  <c r="M31" i="32"/>
  <c r="M42" i="3"/>
  <c r="J18" i="2" l="1"/>
  <c r="M76" i="33" l="1"/>
  <c r="M75" i="33"/>
  <c r="M59" i="33"/>
  <c r="M55" i="33"/>
  <c r="M52" i="33"/>
  <c r="M44" i="33"/>
  <c r="M37" i="33"/>
  <c r="M29" i="33"/>
  <c r="M23" i="33"/>
  <c r="M17" i="33"/>
  <c r="M77" i="32"/>
  <c r="M78" i="32" s="1"/>
  <c r="M61" i="32"/>
  <c r="M57" i="32"/>
  <c r="M54" i="32"/>
  <c r="M46" i="32"/>
  <c r="M39" i="32"/>
  <c r="M23" i="32"/>
  <c r="M17" i="32"/>
  <c r="N87" i="31"/>
  <c r="M77" i="31"/>
  <c r="M78" i="31" s="1"/>
  <c r="M61" i="31"/>
  <c r="M57" i="31"/>
  <c r="M46" i="31"/>
  <c r="M39" i="31"/>
  <c r="M23" i="31"/>
  <c r="M17" i="31"/>
  <c r="M77" i="30"/>
  <c r="M78" i="30" s="1"/>
  <c r="M61" i="30"/>
  <c r="M57" i="30"/>
  <c r="M46" i="30"/>
  <c r="M39" i="30"/>
  <c r="M23" i="30"/>
  <c r="M17" i="30"/>
  <c r="M62" i="31" l="1"/>
  <c r="L19" i="2" s="1"/>
  <c r="L18" i="2" s="1"/>
  <c r="M62" i="32"/>
  <c r="D19" i="2" s="1"/>
  <c r="D18" i="2" s="1"/>
  <c r="M60" i="33"/>
  <c r="M80" i="33" s="1"/>
  <c r="M82" i="32"/>
  <c r="M82" i="31"/>
  <c r="M62" i="30"/>
  <c r="M82" i="30" s="1"/>
  <c r="M23" i="19"/>
  <c r="M40" i="19"/>
  <c r="M78" i="19"/>
  <c r="M62" i="19"/>
  <c r="E19" i="2" l="1"/>
  <c r="E18" i="2" s="1"/>
  <c r="F19" i="2"/>
  <c r="F18" i="2" s="1"/>
  <c r="M137" i="3"/>
  <c r="M72" i="3"/>
  <c r="M50" i="3"/>
  <c r="M20" i="3" l="1"/>
  <c r="M79" i="19" l="1"/>
  <c r="M17" i="19"/>
  <c r="M58" i="19"/>
  <c r="M158" i="3" l="1"/>
  <c r="M24" i="27" l="1"/>
  <c r="M16" i="27"/>
  <c r="M24" i="28"/>
  <c r="M16" i="28"/>
  <c r="M24" i="29"/>
  <c r="M16" i="29"/>
  <c r="M25" i="29" l="1"/>
  <c r="M25" i="27"/>
  <c r="M25" i="28"/>
  <c r="C11" i="2"/>
  <c r="N19" i="2" l="1"/>
  <c r="N18" i="2" s="1"/>
  <c r="M35" i="27"/>
  <c r="M19" i="2"/>
  <c r="M18" i="2" s="1"/>
  <c r="M35" i="28"/>
  <c r="O19" i="2"/>
  <c r="O18" i="2" s="1"/>
  <c r="M35" i="29"/>
  <c r="M9" i="26"/>
  <c r="J9" i="26"/>
  <c r="D9" i="26"/>
  <c r="M47" i="19" l="1"/>
  <c r="M26" i="3"/>
  <c r="M34" i="3"/>
  <c r="M57" i="3"/>
  <c r="M65" i="3"/>
  <c r="M68" i="3"/>
  <c r="M78" i="3"/>
  <c r="M126" i="3"/>
  <c r="M154" i="3"/>
  <c r="M63" i="19" l="1"/>
  <c r="M83" i="19" s="1"/>
  <c r="M79" i="3"/>
  <c r="M116" i="3"/>
  <c r="M159" i="3"/>
  <c r="D8" i="1"/>
  <c r="M138" i="3"/>
  <c r="B23" i="2"/>
  <c r="M24" i="18"/>
  <c r="M160" i="3" l="1"/>
  <c r="K19" i="2"/>
  <c r="K18" i="2" s="1"/>
  <c r="C20" i="2"/>
  <c r="B20" i="2" s="1"/>
  <c r="C21" i="2"/>
  <c r="C19" i="2"/>
  <c r="C22" i="2"/>
  <c r="M16" i="17"/>
  <c r="M16" i="23"/>
  <c r="M25" i="23" s="1"/>
  <c r="M35" i="23" s="1"/>
  <c r="M24" i="23"/>
  <c r="M16" i="18"/>
  <c r="M25" i="18" s="1"/>
  <c r="M24" i="17"/>
  <c r="I19" i="2" l="1"/>
  <c r="I18" i="2" s="1"/>
  <c r="M35" i="18"/>
  <c r="H19" i="2"/>
  <c r="H18" i="2" s="1"/>
  <c r="M25" i="17"/>
  <c r="G19" i="2" l="1"/>
  <c r="G18" i="2" s="1"/>
  <c r="M35" i="17"/>
  <c r="B19" i="2"/>
  <c r="C12" i="2"/>
  <c r="B12" i="2" s="1"/>
  <c r="B13" i="2"/>
  <c r="B14" i="2"/>
  <c r="B15" i="2"/>
  <c r="C18" i="2" l="1"/>
  <c r="B10" i="2"/>
  <c r="N40" i="23"/>
  <c r="O11" i="2"/>
  <c r="N11" i="2"/>
  <c r="M11" i="2"/>
  <c r="L11" i="2"/>
  <c r="K11" i="2"/>
  <c r="J11" i="2"/>
  <c r="H11" i="2"/>
  <c r="G11" i="2"/>
  <c r="F11" i="2"/>
  <c r="E11" i="2"/>
  <c r="D11" i="2"/>
  <c r="I3" i="2"/>
  <c r="I11" i="2" s="1"/>
  <c r="B22" i="2"/>
  <c r="B21" i="2"/>
  <c r="B9" i="2"/>
  <c r="B8" i="2"/>
  <c r="B18" i="2" l="1"/>
  <c r="D5" i="1" s="1"/>
  <c r="B11" i="2"/>
</calcChain>
</file>

<file path=xl/sharedStrings.xml><?xml version="1.0" encoding="utf-8"?>
<sst xmlns="http://schemas.openxmlformats.org/spreadsheetml/2006/main" count="4364" uniqueCount="687">
  <si>
    <t>№</t>
  </si>
  <si>
    <t xml:space="preserve">Наименование показателя </t>
  </si>
  <si>
    <t xml:space="preserve">Значение </t>
  </si>
  <si>
    <t xml:space="preserve">Количество государственных и муниципальных услуг, предоставляемых ИОГВ ЯНАО и ОМСУ ЯНАО </t>
  </si>
  <si>
    <t xml:space="preserve">в электронном виде </t>
  </si>
  <si>
    <t xml:space="preserve">с использованием электронного  межведомственного взаимодействия </t>
  </si>
  <si>
    <t>Всего услуг</t>
  </si>
  <si>
    <t>2.1</t>
  </si>
  <si>
    <t>2.2</t>
  </si>
  <si>
    <t>2.3</t>
  </si>
  <si>
    <t>--------</t>
  </si>
  <si>
    <t>Наименование показателя</t>
  </si>
  <si>
    <t>Всего</t>
  </si>
  <si>
    <t>МО г. Салехард</t>
  </si>
  <si>
    <t>МО г. Ноябрьск</t>
  </si>
  <si>
    <t>МО г. Новый Уренгой</t>
  </si>
  <si>
    <t>МО г. Муравленко</t>
  </si>
  <si>
    <t>МО г. Лабытнанги</t>
  </si>
  <si>
    <t>МО г. Губкинский</t>
  </si>
  <si>
    <t>МО Надымский район (г. Надым)</t>
  </si>
  <si>
    <t>МО Ямальский район (п. Яр-Сале)</t>
  </si>
  <si>
    <t>МО Пуровский район (г. Тарко-сале)</t>
  </si>
  <si>
    <t>МО Красноселькупский район</t>
  </si>
  <si>
    <t>МО Шурышкарский район</t>
  </si>
  <si>
    <t>МО Тазовский район</t>
  </si>
  <si>
    <t>Количество окон по каждому МО</t>
  </si>
  <si>
    <t xml:space="preserve">              в т. ч. по услугам Росреестра</t>
  </si>
  <si>
    <t>Количество окон на 1000 жителей</t>
  </si>
  <si>
    <t>Количество государственных и муниципальных услуг,  в том числе</t>
  </si>
  <si>
    <t>государственных услуг  территориальных федеральных органов исполнительной власти, предоставляемых в МФЦ</t>
  </si>
  <si>
    <t>государственных услуг территориальных государственных внебюджетных фондов, предоставляемых в МФЦ</t>
  </si>
  <si>
    <t>по государственным  услугам территориальных органов федеральных органов власти</t>
  </si>
  <si>
    <t>по государственным услугам территориальных государственных внебюджетных фондов</t>
  </si>
  <si>
    <t>по муниципальным услугам ОМСУ ЯНАО</t>
  </si>
  <si>
    <t>Количество заключенных соглашений МФЦ с ведомствами</t>
  </si>
  <si>
    <t>Среднесписочная численность сотрудников  МФЦ за отчетный период</t>
  </si>
  <si>
    <t>муниципальных услуг ОМСУ ЯНАО, предоставляемых в МФЦ</t>
  </si>
  <si>
    <t>по государственным услугам исполнительных органов государственной власти ЯНАО</t>
  </si>
  <si>
    <t>(наименование МО, подразделения МФЦ)</t>
  </si>
  <si>
    <t>№ п/п</t>
  </si>
  <si>
    <t xml:space="preserve">Наименование услуг          </t>
  </si>
  <si>
    <t>Направление  межведомственных запросов через СМЭВ сотрудником МФЦ</t>
  </si>
  <si>
    <t>Перечень услуг территориальных федеральных органов исполнительной власти, предоставляемых в МФЦ</t>
  </si>
  <si>
    <t>Наименование ведомства</t>
  </si>
  <si>
    <t>Перечень государственных услуг исполнительных органов государственной власти  ЯНАО, предоставляемых в МФЦ</t>
  </si>
  <si>
    <t>Перечень государственных услуг территориальных государственных  внебюджетных фондов, предоставляемых в МФЦ</t>
  </si>
  <si>
    <t>Перечень муниципальных услуг ОМСУ ЯНАО, предоставляемых в МФЦ</t>
  </si>
  <si>
    <t>государственных услуг исполнительных органов государственной власти ЯНАО, предоставляемых в МФЦ</t>
  </si>
  <si>
    <t xml:space="preserve">по </t>
  </si>
  <si>
    <t>+</t>
  </si>
  <si>
    <t>+/+</t>
  </si>
  <si>
    <t>Управление Федеральной антимонопольной службы по Ямало-Ненецкому автономному округу</t>
  </si>
  <si>
    <t>Управление Федеральной миграционной службы по Ямало-Ненецкому автономному округу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</si>
  <si>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</si>
  <si>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Территориальное управление Федерального агентства по управлению государственным имуществом в Ямало-Ненецком автономном округе</t>
  </si>
  <si>
    <t>Управление Федеральной службы государственной регистрации, кадастра и картографии по Ямало-Ненецкому автономному округу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</si>
  <si>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</si>
  <si>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Отсутствуют</t>
  </si>
  <si>
    <t>------</t>
  </si>
  <si>
    <t>МО Приуральский район
(с.  Аксарка)</t>
  </si>
  <si>
    <t>Номер документа</t>
  </si>
  <si>
    <t>Дата подписания</t>
  </si>
  <si>
    <t>Удаленное рабочее место</t>
  </si>
  <si>
    <t>Услуга предоставляется  по принципу «одного окна»</t>
  </si>
  <si>
    <t>------------</t>
  </si>
  <si>
    <t>Количество удаленных рабочих мест МФЦ</t>
  </si>
  <si>
    <t>Среднее время ожидания в очереди для получения информации (консультации)</t>
  </si>
  <si>
    <t>Среднее время ожидания в очереди для подачи документов</t>
  </si>
  <si>
    <t>Количество окон в МФЦ, из них:</t>
  </si>
  <si>
    <t>окон, в которых взаимодействие с заявителем осуществляется "Универсальными" специалистами МФЦ (операторами МФЦ)</t>
  </si>
  <si>
    <t>окон, в которых организованы удаленные рабочие места для сотрудников органов власти</t>
  </si>
  <si>
    <t>Представление копий лицензий, санитарно-эпидемиологических заключений</t>
  </si>
  <si>
    <t>Предоставление выписки из реестра</t>
  </si>
  <si>
    <t>Ведение реестра хозяйствующих субъектов, имеющих на рынке определенного товара долю более 35%</t>
  </si>
  <si>
    <t>Осуществление согласования создания, реорганизации и ликвидации коммерческих и некоммерческих организаций в случаях, установленных антимонопольным законодательством</t>
  </si>
  <si>
    <t>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</si>
  <si>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Рассмотрение жалоб на действия (бездействие)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</t>
  </si>
  <si>
    <t>Возбуждение и рассмотрение дел о нарушениях антимонопольного законодательства РФ</t>
  </si>
  <si>
    <t>Контроль и надзор за соблюдением коммерческими и некоммерческими организациями, федеральными органами исполнительной власти, органами исполнительной власти субъектов Российской Федерации и органами местного самоуправления законодательства о рекламе</t>
  </si>
  <si>
    <t>Прием документов на государственную регистрацию прав на недвижимое имущество и сделок с ним</t>
  </si>
  <si>
    <t>Выдача документов о государственной регистрации прав на недвижимое имущество и сделок с ним</t>
  </si>
  <si>
    <t>Выдача правообладателям по их заявлениям в письменной форме копии договоров и иных документов, выражающих содержание односторонних сделок, совершенных в простой форме</t>
  </si>
  <si>
    <t>Оказание консультативно-методической помощи по вопросам ведения государственного кадастра объектов недвижимости</t>
  </si>
  <si>
    <t>Прием и регистрация документов (заявлений), необходимых для осуществления государственного кадастрового учета объектов недвижимости.</t>
  </si>
  <si>
    <t>Прием и регистрация документов (заявлений), необходимых для обеспечения ведения государственного технического учета объектов капитального строительства</t>
  </si>
  <si>
    <t>Прием запросов на предоставление сведений, внесенных в государственный кадастр недвижимости</t>
  </si>
  <si>
    <t>Прием запросов на предоставление сведений, внесенных в Единый государственный реестр объектов капитального строительства\</t>
  </si>
  <si>
    <t>Выдача документов, подготовленных на основании заявлений/запросов</t>
  </si>
  <si>
    <t>Прием расчета по начисленным и заплаченным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(форма 4-ФСС РФ)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</si>
  <si>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</si>
  <si>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«Маяк»</t>
  </si>
  <si>
    <t>Предоставление мер социальной поддержки гражданам, удостоенным почетного звания Ямало-Ненецкого автономного округа «Почетный гражданин Ямало-Ненецкого автономного округа»</t>
  </si>
  <si>
    <t>Предоставление ежемесячной социальной выплаты многодетным семьям, проживающим в сельской местности (п. Пельвож)</t>
  </si>
  <si>
    <t>Предоставление дополнительных льгот лицам, удостоенным звания  «Почетный  гражданин города Салехарда»</t>
  </si>
  <si>
    <t>Выдача справок о принадлежности гражданина к отдельной категории</t>
  </si>
  <si>
    <t>----------</t>
  </si>
  <si>
    <t>-----</t>
  </si>
  <si>
    <t>-------</t>
  </si>
  <si>
    <t>Прием заявлений о зачислении детей в муниципальные образовательные учреждения, реализующие основную образовательную программу дошкольного образования (детские сады),а также постановка на соответствующий учет</t>
  </si>
  <si>
    <t>2</t>
  </si>
  <si>
    <t>Название автоматизированной информационной системы</t>
  </si>
  <si>
    <t>Информация об АИС МФЦ ГУ ЯНАО "МФЦ"</t>
  </si>
  <si>
    <t>Значение</t>
  </si>
  <si>
    <t>Взаимодействие с единой системой межведомственного электронного взаимодействия, региональной системой межведомственного электронного взаимодействия, а также с федеральной государственной информационной системой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форме»</t>
  </si>
  <si>
    <t>Доступ в соответствии с соглашениями о взаимодействии к электронным сервисам органов, предоставляющих государственные услуги, органов, предоставляющих муниципальные услуги, а при отсутствии указанных соглашений - к информационным ресурсам указанных органов с учетом требований законодательства Российской Федерации, в том числе через единую систему межведомственного электронного взаимодействия</t>
  </si>
  <si>
    <t>Интеграция с региональным порталом государственных и муниципальных услуг</t>
  </si>
  <si>
    <t>Интеграция с электронной очередью</t>
  </si>
  <si>
    <t>Экспертная поддержка заявителей, работников многофункционального центра и работников центра телефонного обслуживания по вопросам порядка и условий предоставления государственных и муниципальных услуг</t>
  </si>
  <si>
    <t>Поддержка деятельности работников многофункционального центра по приему, выдаче, обработке документов, поэтапную фиксацию хода предоставления государственных и муниципальных услуг с возможностью контроля сроков предоставления как всей государственной или муниципальной услуги, так и отдельных административных процедур</t>
  </si>
  <si>
    <t>Формирование электронных пакетов документов, содержащих заявления (запрос) о предоставлении государственной или муниципальной услуги, в форме электронного документа, электронные образы документов, необходимых для оказания государственной или муниципальной услуги</t>
  </si>
  <si>
    <t>Поддержка формирования комплекта документов для представления в орган, предоставляющий государственную услугу, или в орган, предоставляющий муниципальную услугу, в соответствии с требованиями нормативных правовых актов и соглашений о взаимодействии</t>
  </si>
  <si>
    <t>Хранение сведений об истории обращений заявителей в соответствии с требованиями законодательства Российской Федерации к программно-аппаратному комплексу информационных систем персональных данных</t>
  </si>
  <si>
    <t>Автоматическое распределение нагрузки между работниками многофункционального центра</t>
  </si>
  <si>
    <t>Использование электронной подписи в соответствии с требованиями, определяемыми нормативными правовыми актами Российской Федерации при обработке электронных документов, а также при обмене электронными документами с федеральными органами исполнительной власти, органами государственных внебюджетных фондов, органами исполнительной власти субъекта Российской Федерации, органами местного самоуправления или привлекаемыми организациями</t>
  </si>
  <si>
    <t>Доступ заявителя к информации о ходе предоставления государственной или муниципальной услуги</t>
  </si>
  <si>
    <t>Формирование статистической и аналитической отчетности по итогам деятельности многофункционального центра за отчетный период</t>
  </si>
  <si>
    <t>Поддержание информационного обмена между многофункциональными центрами и привлекаемыми организациями, в том числе поддержку мониторинга и сбора статистической отчетности, в том числе о количестве и качестве предоставленных государственных и муниципальных услуг, фактах досудебного обжалования нарушений при предоставлении государственных и муниципальных услуг, консолидируемой на уровне субъекта Российской Федерации в уполномоченном многофункциональном центре</t>
  </si>
  <si>
    <t>Интеграция с государственными и муниципальными информационными системами, а также с центрами телефонного обслуживания органов, предоставляющих государственные услуги, органов, предоставляющих муниципальные услуги (при наличии), в соответствии с соглашениями о взаимодействии</t>
  </si>
  <si>
    <t>Услуга предоставляется с элементами межведомственного взаимодействия (требование/ факт)</t>
  </si>
  <si>
    <t>Тип документа</t>
  </si>
  <si>
    <t>Условия предоставления  услуги</t>
  </si>
  <si>
    <t>Способ направления информации в орган власти</t>
  </si>
  <si>
    <t>Способ получения информации из органа власти</t>
  </si>
  <si>
    <t>Сведения о лице, осуществляющем прием и выдачу документов</t>
  </si>
  <si>
    <t>Поддержка принятия решений о возможности, составе и порядке формирования межведомственного запроса в иные органы и организации</t>
  </si>
  <si>
    <t>Наименование МО</t>
  </si>
  <si>
    <t>Наименование подразделения МФЦ</t>
  </si>
  <si>
    <t>Количество окон</t>
  </si>
  <si>
    <t>Дата открытия</t>
  </si>
  <si>
    <t>Ф.И.О. руководителя</t>
  </si>
  <si>
    <t>Номер телефона приемной</t>
  </si>
  <si>
    <t>Адрес электронной почты</t>
  </si>
  <si>
    <t>Зона обслуживания (муниципальное образование/сельское поселение/внутригородской район)</t>
  </si>
  <si>
    <t>Общая площадь (кв. м).</t>
  </si>
  <si>
    <t>Площадь зон информирования, ожидания и приема в МФЦ (кв. м).</t>
  </si>
  <si>
    <t>Наличие возможности предварительной записи в МФЦ</t>
  </si>
  <si>
    <t>Количество информационных киосков</t>
  </si>
  <si>
    <t>Наличие электронной системы управления очередью</t>
  </si>
  <si>
    <t>Возможность получения консультации (подачи документов) вне электронной системы управления очередью</t>
  </si>
  <si>
    <t>Наличие информационных стендов</t>
  </si>
  <si>
    <t>В помещении МФЦ имеются места для сидения и столов (стоек) для оформления документов</t>
  </si>
  <si>
    <t>В помещении МФЦ имеется платежный терминал (терминал для электронной оплаты)</t>
  </si>
  <si>
    <t>На территории, прилегающей к МФЦ, располагается бесплатная парковка для автомобильного транспорта посетителей, в том числе предусматривающая места для специальных автотранспортных средств инвалидов</t>
  </si>
  <si>
    <t>Наличие информационных табличек с указанием номера, фамилии, имени, отчества и должности специалиста, осуществляющего прием и выдачу документов</t>
  </si>
  <si>
    <t>Наличие на рабочих местах сотрудников персональных компьютеров (с возможностью доступа к необходимым информационным системам), печатающих и сканирующих устройств</t>
  </si>
  <si>
    <t>5</t>
  </si>
  <si>
    <t>муниципальному образованию город Салехард, Салехардский отдел по организации предоставления услуг ГУ ЯНАО "МФЦ"</t>
  </si>
  <si>
    <t>муниципальному образованию город Лабытнанги, Лабытнангский отдел по организации предоставления услуг ГУ ЯНАО "МФЦ"</t>
  </si>
  <si>
    <t>муниципальному образованию город Надым, Надымский отдел по организации предоставления услуг Новоуренгойского филиала
ГУ ЯНАО "МФЦ"</t>
  </si>
  <si>
    <t>-----------</t>
  </si>
  <si>
    <t>муниципальному образованию Пуровский район, Пуровский отдел по организации предоставления услуг ГУ ЯНАО "МФЦ"</t>
  </si>
  <si>
    <t>муниципальному образованию город Муравленко, Муравленковский отдел по организации предоставления услуг Ноябрьского филиала ГУ ЯНАО "МФЦ"</t>
  </si>
  <si>
    <t>МО город Салехард</t>
  </si>
  <si>
    <t>МО город Лабытнанги</t>
  </si>
  <si>
    <t>МО Ямальский район</t>
  </si>
  <si>
    <t>МО Надымский район</t>
  </si>
  <si>
    <t>МО город Новый Уренгой</t>
  </si>
  <si>
    <t>МО Пуровский район</t>
  </si>
  <si>
    <t>МО город Ноябрьск</t>
  </si>
  <si>
    <t>МО город Губкинский</t>
  </si>
  <si>
    <t>МО город Муравленко</t>
  </si>
  <si>
    <t>ГУ ЯНАО "МФЦ"</t>
  </si>
  <si>
    <t>Салехардский отдел по организации предоставления услуг</t>
  </si>
  <si>
    <t>Лабытнангский отдел по организации предоставления услуг</t>
  </si>
  <si>
    <t>Ямальский отдел по организации предоставления услуг</t>
  </si>
  <si>
    <t>Надымский отдел по организации предоставления услуг Новоуренгойского филиала</t>
  </si>
  <si>
    <t>Пуровский отдел по организации предоставления услуг</t>
  </si>
  <si>
    <t>Ноябрьский отдел по организации предоставления услуг Ноябрьского филиала</t>
  </si>
  <si>
    <t>Губкинский отдел по организации предоставления услуг Ноябрьского филиала</t>
  </si>
  <si>
    <t>Муравленковский отдел по организации предоставления услуг</t>
  </si>
  <si>
    <t>Адрес (индекс, город, улица, № дома)</t>
  </si>
  <si>
    <t>629001,
г. Салехард,
ул. Броднева, д.15</t>
  </si>
  <si>
    <t>629400,
г. Лабытнанги, ул. Гагарина, д.40</t>
  </si>
  <si>
    <t>629830, 
г. Губкинский, мк-н 1, д. 2</t>
  </si>
  <si>
    <t>629730, ЯНАО, г.Надым,
ул. Зверева,
д. 3/2</t>
  </si>
  <si>
    <t>Муниципальное образование</t>
  </si>
  <si>
    <t>Деревянченко Андрей Николаевич</t>
  </si>
  <si>
    <t>Зуева Ирина Владимировна</t>
  </si>
  <si>
    <t>Вострикова Ольга Анатольевна</t>
  </si>
  <si>
    <t>Гаряева Татьяна Николаевна</t>
  </si>
  <si>
    <t>Мотрич Алла Леонтьевна</t>
  </si>
  <si>
    <t>Отсутствует</t>
  </si>
  <si>
    <t>Кондратьева Ирина Владимировна</t>
  </si>
  <si>
    <t>(34996) 31270</t>
  </si>
  <si>
    <t>Есть</t>
  </si>
  <si>
    <t>Да</t>
  </si>
  <si>
    <t xml:space="preserve">zueva-iv@mfc.yanao.ru </t>
  </si>
  <si>
    <t>vostrikova-oa@mfc.yanao.ru</t>
  </si>
  <si>
    <t>kondratieva-iv@mfc.yanao.ru</t>
  </si>
  <si>
    <t>garyaeva-tn@mfc.yanao.ru</t>
  </si>
  <si>
    <t xml:space="preserve">motrich-al@mfc.yanao.ru </t>
  </si>
  <si>
    <t>Самостоятельный МФЦ или филиал</t>
  </si>
  <si>
    <t>629602, 
г. Муравленко, ул. Дружбы народов, 8а</t>
  </si>
  <si>
    <t>mfc-yanao@mfc.yanao.ru
DerevyanchenkoAN@mfc.yanao.ru</t>
  </si>
  <si>
    <t>(34922) 54302
(34922) 54307</t>
  </si>
  <si>
    <t>(34992) 52926</t>
  </si>
  <si>
    <t>----</t>
  </si>
  <si>
    <t>---</t>
  </si>
  <si>
    <r>
      <t>Количество оказанных услуг (единиц)</t>
    </r>
    <r>
      <rPr>
        <vertAlign val="superscript"/>
        <sz val="10"/>
        <color indexed="8"/>
        <rFont val="Times New Roman"/>
        <family val="1"/>
        <charset val="204"/>
      </rPr>
      <t xml:space="preserve">1   </t>
    </r>
    <r>
      <rPr>
        <sz val="10"/>
        <color indexed="8"/>
        <rFont val="Times New Roman"/>
        <family val="1"/>
        <charset val="204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</si>
  <si>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</si>
  <si>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rPr>
        <i/>
        <vertAlign val="superscript"/>
        <sz val="11"/>
        <color indexed="8"/>
        <rFont val="Times New Roman"/>
        <family val="1"/>
        <charset val="204"/>
      </rPr>
      <t>1</t>
    </r>
    <r>
      <rPr>
        <i/>
        <sz val="11"/>
        <color indexed="8"/>
        <rFont val="Times New Roman"/>
        <family val="1"/>
        <charset val="204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</si>
  <si>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t>Прием запросов на предоставление сведений, внесенных в Единый государственный реестр объектов капитального строительства</t>
  </si>
  <si>
    <r>
      <rPr>
        <i/>
        <vertAlign val="superscript"/>
        <sz val="11"/>
        <color indexed="8"/>
        <rFont val="Times New Roman"/>
        <family val="1"/>
        <charset val="204"/>
      </rPr>
      <t>2</t>
    </r>
    <r>
      <rPr>
        <i/>
        <sz val="11"/>
        <color indexed="8"/>
        <rFont val="Times New Roman"/>
        <family val="1"/>
        <charset val="204"/>
      </rPr>
      <t xml:space="preserve">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</si>
  <si>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t>1</t>
  </si>
  <si>
    <t>1, 4</t>
  </si>
  <si>
    <t>б/н</t>
  </si>
  <si>
    <t>---------</t>
  </si>
  <si>
    <t>Среднее время ожидания в очереди для получения документов</t>
  </si>
  <si>
    <r>
      <t xml:space="preserve">Количество государственных и муниципальных услуг, фактически оказанных населению, из них: </t>
    </r>
    <r>
      <rPr>
        <vertAlign val="superscript"/>
        <sz val="12"/>
        <rFont val="Times New Roman"/>
        <family val="1"/>
        <charset val="204"/>
      </rPr>
      <t xml:space="preserve">1 </t>
    </r>
  </si>
  <si>
    <t>629850, г. Тарко-Сале,
мк-н Комсомольский, д. 5а</t>
  </si>
  <si>
    <t>Выдача документов после государственной регистрации прав на недвижимое имущество и сделок с ним</t>
  </si>
  <si>
    <r>
      <t>Прием запросов на предоставление сведений, внесенных в Единый государственный реестр прав на недвижимое имущество и сделок с ним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</si>
  <si>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Выдача выписок из Единого государственного реестра прав на основании запросов/заявлений</t>
  </si>
  <si>
    <t>5 минут</t>
  </si>
  <si>
    <t>4</t>
  </si>
  <si>
    <t>11 услуг</t>
  </si>
  <si>
    <r>
      <t>Среднее время ожидания в очереди для подачи документов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</si>
  <si>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Среднее время ожидания в очереди для получения документов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</si>
  <si>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 xml:space="preserve">Количество МФЦ, филиалов, прочих </t>
    </r>
    <r>
      <rPr>
        <b/>
        <i/>
        <sz val="10"/>
        <rFont val="Times New Roman"/>
        <family val="1"/>
        <charset val="204"/>
      </rPr>
      <t xml:space="preserve">обособленных рабочих мест (подразделений) </t>
    </r>
  </si>
  <si>
    <r>
      <t>Количество оказанных услуг (единиц)</t>
    </r>
    <r>
      <rPr>
        <vertAlign val="superscript"/>
        <sz val="10"/>
        <rFont val="Times New Roman"/>
        <family val="1"/>
        <charset val="204"/>
      </rPr>
      <t xml:space="preserve">1   </t>
    </r>
    <r>
      <rPr>
        <sz val="10"/>
        <rFont val="Times New Roman"/>
        <family val="1"/>
        <charset val="204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</si>
  <si>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rFont val="Times New Roman"/>
        <family val="1"/>
        <charset val="204"/>
      </rPr>
      <t>2</t>
    </r>
  </si>
  <si>
    <r>
      <rPr>
        <i/>
        <vertAlign val="superscript"/>
        <sz val="11"/>
        <rFont val="Times New Roman"/>
        <family val="1"/>
        <charset val="204"/>
      </rPr>
      <t>1</t>
    </r>
    <r>
      <rPr>
        <i/>
        <sz val="11"/>
        <rFont val="Times New Roman"/>
        <family val="1"/>
        <charset val="204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</si>
  <si>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r>
      <rPr>
        <i/>
        <vertAlign val="superscript"/>
        <sz val="11"/>
        <rFont val="Times New Roman"/>
        <family val="1"/>
        <charset val="204"/>
      </rPr>
      <t>2</t>
    </r>
    <r>
      <rPr>
        <i/>
        <sz val="11"/>
        <rFont val="Times New Roman"/>
        <family val="1"/>
        <charset val="204"/>
      </rPr>
      <t xml:space="preserve">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</si>
  <si>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t>Таблица № 1</t>
  </si>
  <si>
    <t>Таблица № 3</t>
  </si>
  <si>
    <t>Таблица № 4</t>
  </si>
  <si>
    <t>Таблица № 5</t>
  </si>
  <si>
    <t>03.12.2013</t>
  </si>
  <si>
    <t>Прием запроса на проведение сверки расчетов с налогоплательщиками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</si>
  <si>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</si>
  <si>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01.11.2013</t>
  </si>
  <si>
    <t>216</t>
  </si>
  <si>
    <t xml:space="preserve">Выдача,замена паспортов гражданина Российской Федерации, удостоверяющих личность гражданина  Российской Федерации на территории  Российской Федерации </t>
  </si>
  <si>
    <t xml:space="preserve">Офрмление и выдача  паспортов гражданина Российской Федерации, удостоверяющих личность гражданина  Российской Федерации за пределами  территории  Российской Федерации </t>
  </si>
  <si>
    <t xml:space="preserve">Регистрационный учёт граждан Российской Федерации  по месту пребывания и по месту жительства в пределах Российской Федерации  </t>
  </si>
  <si>
    <t>115</t>
  </si>
  <si>
    <t>3А</t>
  </si>
  <si>
    <t xml:space="preserve">Оказание единовременной материальной помощи инвалидам и участникам Великой Отечественной войны </t>
  </si>
  <si>
    <t xml:space="preserve">Выплата ежемесячной денежной компенсации отдельным категориям населения города Салехарда </t>
  </si>
  <si>
    <t xml:space="preserve">Организация санаторно-курортного лечения детей и подростков
</t>
  </si>
  <si>
    <t xml:space="preserve">Обеспечение инвалидов техническими средствами реабилитации, не входящими в федеральный перечень реабилитационных мероприятий </t>
  </si>
  <si>
    <t xml:space="preserve">Оплата расходов, связанных с профессиональным обучением инвалидов </t>
  </si>
  <si>
    <t>Предоставление услуг по адаптации внутриквартирного пространства к потребностям инвалидов</t>
  </si>
  <si>
    <t>Предоставление помощи гражданам с ограниченными возможностями здоровья на основе социальных контрактов</t>
  </si>
  <si>
    <t xml:space="preserve">Предоставление пособий неработающим пенсионерам и инвалидам </t>
  </si>
  <si>
    <t>Выдача справки об инвалидности ребенка с указанием, что ребенок не содержится в специализированном детском учреждении (принадлежащем любому ведомству) на полном государственном обеспечении</t>
  </si>
  <si>
    <t>Обеспечение оздоровления неработающих пенсионеров, проживающих на территории Ямало-Ненецкого автономного округа</t>
  </si>
  <si>
    <t>Меры социальной поддержки, предоставляемые родителям погибших (умерших) участников вооруженных конфликтов</t>
  </si>
  <si>
    <t xml:space="preserve">Меры социальной поддержки, предоставляемые родителям погибших (умерших) военнослужащих 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</si>
  <si>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 и членам их семей, пенсионное обеспечение которых осуществляется Пенсионным фондом Российской Федерации</t>
  </si>
  <si>
    <t>Расчет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</si>
  <si>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Прием заявлений на присвоение званий «Ветеран труда», «Ветеран Ямало-Ненецкого автономного округа», «Участник вооруженных конфликтов», оформление и выдача соответствующих удостоверений.</t>
  </si>
  <si>
    <t xml:space="preserve">Предоставление региональной социальной доплаты к пенсии </t>
  </si>
  <si>
    <t xml:space="preserve">Осуществление выплаты ежемесячного дополнительного материального обеспечения граждан за особые заслуги перед Ямало-Ненецким автономным округом </t>
  </si>
  <si>
    <t xml:space="preserve">Предоставление социального пособия на погребение </t>
  </si>
  <si>
    <t xml:space="preserve">Выплата государственных единовременных пособий и ежемесячных денежных компенсаций гражданам при возникновении поствакцинальных  осложнений </t>
  </si>
  <si>
    <t xml:space="preserve">Осуществление выплаты ежемесячного пособия на ребёнка </t>
  </si>
  <si>
    <t>Назначение и выплата пособия по беременности и родам и единовременного пособия женщинам, вставшим на учет в медицинских организациях  в ранние сроки беременности</t>
  </si>
  <si>
    <t xml:space="preserve"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 </t>
  </si>
  <si>
    <t>Назначение и выплата пособия по уходу за ребенком</t>
  </si>
  <si>
    <t>Назначение и выплата единовременного пособия при рождении ребенка</t>
  </si>
  <si>
    <t xml:space="preserve">Выдача свидетельства на материнский (семейный) капитал </t>
  </si>
  <si>
    <t xml:space="preserve">Прием заявлений   и организация предоставления гражданам субсидий на оплату жилого помещения и коммунальных услуг </t>
  </si>
  <si>
    <t xml:space="preserve">Предоставление мер социальной поддержки по оплате жилого помещения и коммунальных услуг </t>
  </si>
  <si>
    <t>Предоставление ежегодной денежной выплаты гражданам, награждённым знаком «Почетный донор России»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</si>
  <si>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</t>
  </si>
  <si>
    <t xml:space="preserve"> Отделение Пенсионного фонда Российской Федарации Государственное Учреждение по Ямало-Ненецкому автономному округу</t>
  </si>
  <si>
    <t>Управление Министерства внутренних дел Российской Федерации по Ямало-Ненецкому автономному округу</t>
  </si>
  <si>
    <t>Предоставление сведений об административных правонарушениях в области дорожного движения</t>
  </si>
  <si>
    <t>Приём и учет заявлений, обращений, жалоб граждан по фактам нарушения трудового законодательства</t>
  </si>
  <si>
    <t>Приём и учёт уведомлений о начале осуществления юридическими лицами и индивидуальными предпринимателями отдельных видов работ и услуг при производстве средств индивидуальной защиты</t>
  </si>
  <si>
    <t>Государственная инспекция труда в  Ямало-Ненецком автономном округе</t>
  </si>
  <si>
    <t xml:space="preserve"> Администрация муниципального образования город Салехард в сфере социальной защиты населения</t>
  </si>
  <si>
    <t>Всего по ведомству</t>
  </si>
  <si>
    <t>Итого по МУ ОМСУ ЯНАО</t>
  </si>
  <si>
    <t>Итого по УТФОИВ</t>
  </si>
  <si>
    <t>Итого по ГУИОГВ ЯНАО</t>
  </si>
  <si>
    <t>Итого по ГУТГВФ</t>
  </si>
  <si>
    <t>Закрыто на ремонт</t>
  </si>
  <si>
    <t>Насонова Ирина Аркадьевна</t>
  </si>
  <si>
    <t>nasonova-ia@mfc.yanao.ru</t>
  </si>
  <si>
    <t xml:space="preserve">
tsiganok-gi@mfc.yanao.ru</t>
  </si>
  <si>
    <t>_</t>
  </si>
  <si>
    <r>
      <rPr>
        <i/>
        <vertAlign val="superscript"/>
        <sz val="11"/>
        <color indexed="8"/>
        <rFont val="Times New Roman"/>
        <family val="1"/>
        <charset val="204"/>
      </rPr>
      <t>3</t>
    </r>
    <r>
      <rPr>
        <i/>
        <sz val="11"/>
        <color indexed="8"/>
        <rFont val="Times New Roman"/>
        <family val="1"/>
        <charset val="204"/>
      </rPr>
      <t xml:space="preserve">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2014 года, предоставить значение данных показателей не представляется возможным.</t>
    </r>
  </si>
  <si>
    <r>
      <t>Среднее время ожидания в очереди для получения информации (консультации)</t>
    </r>
    <r>
      <rPr>
        <vertAlign val="superscript"/>
        <sz val="11"/>
        <color indexed="8"/>
        <rFont val="Times New Roman"/>
        <family val="1"/>
        <charset val="204"/>
      </rPr>
      <t>3</t>
    </r>
  </si>
  <si>
    <t>Прием запросов на предоставление сведений, внесенных в Единый государственный реестр прав на недвижимое имущество и сделок с ним</t>
  </si>
  <si>
    <t>3 -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2014 года, предоставить значение данных показателей не представляется возможным.</t>
  </si>
  <si>
    <r>
      <rPr>
        <i/>
        <vertAlign val="superscript"/>
        <sz val="11"/>
        <color indexed="8"/>
        <rFont val="Times New Roman"/>
        <family val="1"/>
        <charset val="204"/>
      </rPr>
      <t>3</t>
    </r>
    <r>
      <rPr>
        <i/>
        <sz val="11"/>
        <color indexed="8"/>
        <rFont val="Times New Roman"/>
        <family val="1"/>
        <charset val="204"/>
      </rPr>
      <t xml:space="preserve">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 2014 года, предоставить значение данных показателей не представляется возможным.</t>
    </r>
  </si>
  <si>
    <t>Е.В. Зверева</t>
  </si>
  <si>
    <t>муниципальному образованию город Ноябрьск, Ноябрьский отдел по организации предоставления услуг Ноябрьского филиала ГУ ЯНАО "МФЦ"</t>
  </si>
  <si>
    <t>муниципальному образованию город Губкинский,  Губкинский отдел по организации предоставления услуг Ноябрьского филиала ГУ ЯНАО "МФЦ"</t>
  </si>
  <si>
    <t>629300 ЯНАОг, г. Новый Уренгой, ул. Ленинградский пр-т, д. 5 б</t>
  </si>
  <si>
    <t>629300 Ямало-Ненецкий автономный округ, г. Новый Уренгой, ул. Юбилейная д.1.</t>
  </si>
  <si>
    <r>
      <t xml:space="preserve">с использованием межведомственного информационного взаимодействия 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</si>
  <si>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r>
      <rPr>
        <i/>
        <vertAlign val="superscript"/>
        <sz val="11"/>
        <color indexed="8"/>
        <rFont val="Times New Roman"/>
        <family val="1"/>
        <charset val="204"/>
      </rPr>
      <t xml:space="preserve">2 </t>
    </r>
    <r>
      <rPr>
        <i/>
        <sz val="11"/>
        <color indexed="8"/>
        <rFont val="Times New Roman"/>
        <family val="1"/>
        <charset val="204"/>
      </rPr>
      <t xml:space="preserve">- Поскольку ГУ ЯНАО "МФЦ" осуществляет лишь этапы приема и выдачи документов в рамках оказания отдельных государственных услуг и не имеет возможности контролировать прочие этапы предоставления этих услуг, представить значение данного показателя не представляется возможным.  </t>
    </r>
  </si>
  <si>
    <r>
      <t>Прием запросов на предоставление сведений, внесенных в Единый государственный реестр прав на недвижимое имущество и сделок с ним</t>
    </r>
    <r>
      <rPr>
        <vertAlign val="superscript"/>
        <sz val="10"/>
        <rFont val="Times New Roman"/>
        <family val="1"/>
        <charset val="204"/>
      </rPr>
      <t>3</t>
    </r>
  </si>
  <si>
    <r>
      <t>Среднее время ожидания в очереди для получения информации (консультации)</t>
    </r>
    <r>
      <rPr>
        <vertAlign val="superscript"/>
        <sz val="11"/>
        <rFont val="Times New Roman"/>
        <family val="1"/>
        <charset val="204"/>
      </rPr>
      <t>3</t>
    </r>
  </si>
  <si>
    <r>
      <t>Среднее время ожидания в очереди для подачи документов</t>
    </r>
    <r>
      <rPr>
        <vertAlign val="superscript"/>
        <sz val="11"/>
        <rFont val="Times New Roman"/>
        <family val="1"/>
        <charset val="204"/>
      </rPr>
      <t>3</t>
    </r>
  </si>
  <si>
    <r>
      <rPr>
        <i/>
        <vertAlign val="superscript"/>
        <sz val="11"/>
        <rFont val="Times New Roman"/>
        <family val="1"/>
        <charset val="204"/>
      </rPr>
      <t>3</t>
    </r>
    <r>
      <rPr>
        <i/>
        <sz val="11"/>
        <rFont val="Times New Roman"/>
        <family val="1"/>
        <charset val="204"/>
      </rPr>
      <t xml:space="preserve">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2014 года, предоставить значение данных показателей не представляется возможным.</t>
    </r>
  </si>
  <si>
    <t>1 - Данный показатель соответсвствует показателю из Приложения №1  "Количество обращений граждан* в МФЦ, в том числе:"</t>
  </si>
  <si>
    <t>муниципальному образованию город Новый Уренгой, Новоуренгойский отдел по организации предоставления услуг  Новоуренгойского филиала ГУ ЯНАО "МФЦ"</t>
  </si>
  <si>
    <t xml:space="preserve">Исполнитель начальник аналитического отдела          </t>
  </si>
  <si>
    <t>Реализовано</t>
  </si>
  <si>
    <t>Таблица № 2.1</t>
  </si>
  <si>
    <t>Таблица № 2.2</t>
  </si>
  <si>
    <t>Таблица № 2.3</t>
  </si>
  <si>
    <t>Таблица № 2.4</t>
  </si>
  <si>
    <t>Таблица № 2.5</t>
  </si>
  <si>
    <t>Таблица № 2.6</t>
  </si>
  <si>
    <t>Таблица № 2.7</t>
  </si>
  <si>
    <t>Таблица № 2.8</t>
  </si>
  <si>
    <t>Таблица № 2.9</t>
  </si>
  <si>
    <t>Количество государственных и муниципальных услуг, оказываемых сотрудниками МФЦ*</t>
  </si>
  <si>
    <t>Количество обращений граждан** в МФЦ, в том числе</t>
  </si>
  <si>
    <t>** - Количество обращений граждан по данной строке посчитано полностью без разделения на физических и юридических лиц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</si>
  <si>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</si>
  <si>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 xml:space="preserve">Исполнитель начальник аналитического отдела                        _________________       </t>
  </si>
  <si>
    <t>Новоуренгойски отдел по организации предоставления услуг Новоуренгойского филиала</t>
  </si>
  <si>
    <t>Короваева Елена Валентиновна</t>
  </si>
  <si>
    <t>korovaeva-ev@mfc.yanao.ru</t>
  </si>
  <si>
    <t>Техническая возможность существует</t>
  </si>
  <si>
    <t>Реализовано (в рамках услуг, оказываемых посредством АИС "ЕЦУ")</t>
  </si>
  <si>
    <t>Существует техническая возможность, при интеграции с порталом и/или с центром обработки вызовов</t>
  </si>
  <si>
    <t>Реализовано (в рамках услуг, оказываемых посредством АИС "ЕЦУ" - в любых срезах; в рамках услуг, оказываемых посредством ПК ПВД - количественный показатель заведенных дел)</t>
  </si>
  <si>
    <t>Выдача уведомления на уплату налога на доходы физических лиц, налога на имущество физических лиц, земельного налога, транспортного налога, с приложением платежных документов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</si>
  <si>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 (в части приема заявлений для зачисления детей в первый класс муниципальных образовательных организаций)</t>
  </si>
  <si>
    <t>Выдача документов из государственного кадастра недвижимости, подготовленных на основании заявлений/запросов</t>
  </si>
  <si>
    <t>Управление Федеральной налоговой службы по ЯНАО</t>
  </si>
  <si>
    <t xml:space="preserve">Управление Федеральной службы по надзору в сфере защиты прав потребителей и благополучия человека по ЯНАО </t>
  </si>
  <si>
    <t xml:space="preserve"> Администрация муниципального образования город Салехард в сфере образования </t>
  </si>
  <si>
    <t>Предоставление информации по находящимся на исполнении исполнительным производствам в отношении физического или юридического лица</t>
  </si>
  <si>
    <t>Прием запроса на предоставление справки о состоянии расчетов по налогам, сборам, пеням и штрафам</t>
  </si>
  <si>
    <t>13/3 согл</t>
  </si>
  <si>
    <t xml:space="preserve">Исполнитель: инженер отдела информационно-технического обеспечения                                                                              </t>
  </si>
  <si>
    <t>А.С. Елтышева</t>
  </si>
  <si>
    <t>8(34922) 54316</t>
  </si>
  <si>
    <t xml:space="preserve">В связи с отсутствием call-центра на территории ЯНАО, нет технической возможности реализовать данную интеграцию. </t>
  </si>
  <si>
    <t>629300 Ямало-Ненецкий автономный округ, г. Новый Уренгой, мкр. Советский, д.7, к.4</t>
  </si>
  <si>
    <t>629805, ЯНАО, г. Ноябрьск, ул. Советская, 73</t>
  </si>
  <si>
    <t>629802, г. Ноябрьск, ул. Ленина, д. 29</t>
  </si>
  <si>
    <t>629700, Ямальский район, с. Яр-Сале, 
ул. Советская, д. 50А</t>
  </si>
  <si>
    <t>Тазовский отдел по организации предоставления услуг Новоуренгойского филиала</t>
  </si>
  <si>
    <t>629350, пгт. Тазовский, ул. Почтовая, д. 12</t>
  </si>
  <si>
    <t>Горбунова Мария Валерьевна</t>
  </si>
  <si>
    <t>Красноселькупский отдел по организации предоставления услуг</t>
  </si>
  <si>
    <t>Кожевникова Елена Геннадьевна</t>
  </si>
  <si>
    <t>629380, 
п. Красноселькуп, ул. Советская, д. 19, помещение 45</t>
  </si>
  <si>
    <t>Шурышкарский отдел по организации предоставления услуг</t>
  </si>
  <si>
    <t>(34940) 24620</t>
  </si>
  <si>
    <t>(34932) 22175</t>
  </si>
  <si>
    <t>(34994) 21391</t>
  </si>
  <si>
    <t>Журавская Марина Андреевна</t>
  </si>
  <si>
    <t xml:space="preserve">Директор               </t>
  </si>
  <si>
    <t>К.С. Албычев</t>
  </si>
  <si>
    <t>муниципальному образованию Тазовский район, Тазовский отдел по организации предоставления услуг Новоуренгойского филиала ГУ ЯНАО "МФЦ"</t>
  </si>
  <si>
    <t>муниципальному образованию Красноселькупский район, Красноселькупский отдел по организации предоставления услуг ГУ ЯНАО "МФЦ"</t>
  </si>
  <si>
    <t>муниципальному образованию Шурышкарский район, Шурышкарский отдел по организации предоставления услуг  ГУ ЯНАО "МФЦ"</t>
  </si>
  <si>
    <t>Таблица № 2.10</t>
  </si>
  <si>
    <t>Таблица № 2.11</t>
  </si>
  <si>
    <t>Таблица № 2.12</t>
  </si>
  <si>
    <t xml:space="preserve">kozhevnikova-eg@mfc.yanao.ru </t>
  </si>
  <si>
    <t>АИС "ЕЦУ" (система введена в промышленную эксплуатацию с 01.07.2014 г. в соответствии  с приказом ДЭ от 06.03.2014 №50)</t>
  </si>
  <si>
    <t>В работе *</t>
  </si>
  <si>
    <t>Предоставление частичного возмещения стоимости самостоятельно приобретенной санаторно-курортной путевки «Мать и дитя»</t>
  </si>
  <si>
    <t>Предоставление ежемесячной денежной выплаты семьям при рождении третьего ребенка или последующих детей</t>
  </si>
  <si>
    <t>Предоставление земельных участков, находящихся в муниципальной собственности и собственность на которые не разграничена, гражданам и организациям</t>
  </si>
  <si>
    <t xml:space="preserve">Директор                </t>
  </si>
  <si>
    <r>
      <t>Заполнение документов по временному убежищу</t>
    </r>
    <r>
      <rPr>
        <vertAlign val="superscript"/>
        <sz val="10"/>
        <rFont val="Times New Roman"/>
        <family val="1"/>
        <charset val="204"/>
      </rPr>
      <t>4</t>
    </r>
  </si>
  <si>
    <r>
      <rPr>
        <i/>
        <vertAlign val="superscript"/>
        <sz val="11"/>
        <rFont val="Times New Roman"/>
        <family val="1"/>
        <charset val="204"/>
      </rPr>
      <t>3</t>
    </r>
    <r>
      <rPr>
        <i/>
        <sz val="11"/>
        <rFont val="Times New Roman"/>
        <family val="1"/>
        <charset val="204"/>
      </rPr>
      <t xml:space="preserve"> Данная услуга оказывалась до 19 мая 2014 года</t>
    </r>
  </si>
  <si>
    <t>Директор</t>
  </si>
  <si>
    <t xml:space="preserve"> 8(34922)5-42-68; zvereva-ev@mfc.yanao.ru</t>
  </si>
  <si>
    <t xml:space="preserve">Директор                                                                                   __________________                                   </t>
  </si>
  <si>
    <r>
      <t>Консультации граждан по вопросам предоставления государственных и муниципальных услуг</t>
    </r>
    <r>
      <rPr>
        <vertAlign val="superscript"/>
        <sz val="10"/>
        <rFont val="Times New Roman"/>
        <family val="1"/>
        <charset val="204"/>
      </rPr>
      <t>5</t>
    </r>
  </si>
  <si>
    <r>
      <t>Осуществление миграционного учёта в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</si>
  <si>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(34936) 31551</t>
  </si>
  <si>
    <t xml:space="preserve">gorbunova-mv@mfc.yanao.ru </t>
  </si>
  <si>
    <t xml:space="preserve">ghuravskaya-ma@mfc.yanao.ru </t>
  </si>
  <si>
    <t>12 минут</t>
  </si>
  <si>
    <t>1 минут</t>
  </si>
  <si>
    <r>
      <rPr>
        <i/>
        <vertAlign val="superscript"/>
        <sz val="11"/>
        <rFont val="Times New Roman"/>
        <family val="1"/>
        <charset val="204"/>
      </rPr>
      <t>5</t>
    </r>
    <r>
      <rPr>
        <i/>
        <sz val="11"/>
        <rFont val="Times New Roman"/>
        <family val="1"/>
        <charset val="204"/>
      </rPr>
      <t xml:space="preserve"> Административная процедура не включена в реестр муниципальных услуг, но в связи с трудозатратностью включена в соглашение о взаимодействии между МФЦ и Администрацией МО город Салехард в сфере Соцзащиты</t>
    </r>
  </si>
  <si>
    <r>
      <rPr>
        <i/>
        <vertAlign val="superscript"/>
        <sz val="11"/>
        <rFont val="Times New Roman"/>
        <family val="1"/>
        <charset val="204"/>
      </rPr>
      <t>4</t>
    </r>
    <r>
      <rPr>
        <i/>
        <sz val="11"/>
        <rFont val="Times New Roman"/>
        <family val="1"/>
        <charset val="204"/>
      </rPr>
      <t xml:space="preserve"> Данные административные процедуры не являются государственными услугами, а оказываются в рамках консультационно-практической помощи граданам Украины и лицам без гражданства постоянно проживающим на ее территории. Имеющим право на на временное убежище на территории РФ в упрощенном порядке, на основании Постановления Правительства РФот 22 июля 2014 года № 690</t>
    </r>
  </si>
  <si>
    <r>
      <rPr>
        <i/>
        <vertAlign val="superscript"/>
        <sz val="11"/>
        <rFont val="Times New Roman"/>
        <family val="1"/>
        <charset val="204"/>
      </rPr>
      <t>3</t>
    </r>
    <r>
      <rPr>
        <i/>
        <sz val="11"/>
        <rFont val="Times New Roman"/>
        <family val="1"/>
        <charset val="204"/>
      </rPr>
      <t xml:space="preserve"> Данные административные процедуры не являются государственными услугами, а оказываются в рамках консультационно-практической помощи граданам Украины и лицам без гражданства постоянно проживающим на ее территории. Имеющим право на на временное убежище на территории РФ в упрощенном порядке, на основании Постановления Правительства РФот 22 июля 2014 года № 690</t>
    </r>
  </si>
  <si>
    <t>Количество государственных услуг, представляемых территориальными федеральными органами исполнительной власти автономного округа</t>
  </si>
  <si>
    <t>Цыганок Галина Ивановна</t>
  </si>
  <si>
    <t>629640, с. Мужи, ул. Совхозная, д.5</t>
  </si>
  <si>
    <t>Консультации по приёму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 в рамках оказания государственной услуги: "Выдача,замена паспортов гражданина Российской Федерации, удостоверяющих личность гражданина  Российской Федерации на территории  Российской Федерации"</t>
  </si>
  <si>
    <t>Консультации по приёму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 в рамках оказания государственной услуги: "Офрмление и выдача  паспортов гражданина Российской Федерации, удостоверяющих личность гражданина  Российской Федерации за пределами  территории  Российской Федерации"</t>
  </si>
  <si>
    <t xml:space="preserve">Консультации по приёму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 в рамках государственной услуги Регистрационный учёт граждан Российской Федерации  по месту пребывания и по месту жительства в пределах Российской Федерации  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</si>
  <si>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</si>
  <si>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</si>
  <si>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</si>
  <si>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</si>
  <si>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Предоставление сведений, содержащихся в реестре дисквалифицированных лиц</t>
  </si>
  <si>
    <t>Осуществление в установленном порядке выдачи выписок из реестра федерального имущества</t>
  </si>
  <si>
    <t>Предоставление земельных участков, находящихся в федеральной собственности, в порядке переоформления прав</t>
  </si>
  <si>
    <t>Предоставление земельных участков, находящихся в федеральной собственности, для целей, связанных со строительством</t>
  </si>
  <si>
    <t>Предоставление земельных участков, находящихся в федеральной собственности, на которых расположены объекты недвижимости, в аренду, безвозмездное срочное пользование или постоянное (бессрочное) пользование</t>
  </si>
  <si>
    <t>Прекращение прав физических и юридических лиц в случае добровольного отказа от прав на земельные участки</t>
  </si>
  <si>
    <t>Продажа (приватизация) земельных участков, на которых расположены объекты недвижимости</t>
  </si>
  <si>
    <t>Предоставление сведений о наличии (отсутствии) судимости и (или) фактах уголовного преследования либо о прекращении уголовного преследования, о нахождении в розыске</t>
  </si>
  <si>
    <t>Информирование и консультирование работодателей и работников по вопросам соблюдения трудового законодательства и нормативных правовых актов, содержащих нормы трудового права</t>
  </si>
  <si>
    <t>Приём и учет обращений по вопросам уригулирования коллективных трудовых споров по поводу заключения, изменения и выполнения соглашений, заключаемых на Федеральном уровне социального партнерства, коллективных трудовых споров в организациях, финансируемых из Федерального бюджета, а также коллективных трудовых споров возникающих в случаях, когда в соответствии с законодательством Российской Федерации в целях разрешениях коллективного трудового спора забастовка не может быть проведена.</t>
  </si>
  <si>
    <t>Регистрация страхователей и снятие с учета страхователей – физических лиц, обязанных уплачивать страховые взносы в связи с заключением гражданско-правовых договоров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</si>
  <si>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</si>
  <si>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Прием отчета (расчета)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материнством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</si>
  <si>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</si>
  <si>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страхователей и снятие с учета страхователей - физических лиц, заключивших трудовой договор с работником</t>
  </si>
  <si>
    <t>Прием заявлений о предоставлении набора социальных услуг, об отказе от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</si>
  <si>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им средств пенсионных накоплений</t>
  </si>
  <si>
    <t>Прием заявлений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</t>
  </si>
  <si>
    <t>Прием заявлений о выдаче государственного сертификата на материнский (семейны) капитал и выдача государственного сертификата на материнский (семейный) капитал</t>
  </si>
  <si>
    <t>Прием заявлений о распоряжении средствами материнского (семейного) капитала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</si>
  <si>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</si>
  <si>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t>Предоставление информации гражданам о предоставлении государственной социальной помощи в виде набора социальных услуг</t>
  </si>
  <si>
    <t>Выдача гражданам справок о размере пенсий (иных выплат)</t>
  </si>
  <si>
    <t xml:space="preserve"> Администрация муниципального образования город Салехард в сфере  земельных отношений</t>
  </si>
  <si>
    <t>Постановка граждан, имеющих трех и более детей, на учет в целях предоставления земельных участков, находящихся в государственной и муниципальной собственности на территории муниципального образования город Салехард</t>
  </si>
  <si>
    <t>Предоставление государственной социальной помощи семьям (одиноко проживающим гражданам) со среднедушевым доходом, размер которого не превышает величину прожиточного минимума, установленного на душу населения в Ямало-Ненецком автономном округе</t>
  </si>
  <si>
    <t>Предоставление мер социальной поддержки отдельным категория граждан</t>
  </si>
  <si>
    <t>Осуществление миграционного учёта в Российской Федерации</t>
  </si>
  <si>
    <t xml:space="preserve"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2014 год и плановый период 2015 и 2016 годов, утвержденному приказом департамента от 08 декабря 2014 г. № 406
 </t>
  </si>
  <si>
    <t>42 услуги</t>
  </si>
  <si>
    <r>
      <t>Консультационная помощь заявителям по временному убежищу</t>
    </r>
    <r>
      <rPr>
        <vertAlign val="superscript"/>
        <sz val="10"/>
        <rFont val="Times New Roman"/>
        <family val="1"/>
        <charset val="204"/>
      </rPr>
      <t>4</t>
    </r>
  </si>
  <si>
    <t xml:space="preserve"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2014 год и плановый период 2015 и 2016 годов, утвержденному приказом департамента от 08 декабря 2014 г. № 406
</t>
  </si>
  <si>
    <t>Наличие элементов фирменного стиля "Мои  документы" (информационные таблички, стенды, вывески указатели, и т.д.)</t>
  </si>
  <si>
    <t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2014 год и плановый период 2015 и 2016 годов, утвержденному приказом департамента от 08 декабря 2014 г. № 406</t>
  </si>
  <si>
    <t>Реализовано (в рамках услуг, оказываемых посредством АИС "ЕЦУ", кроме фактов досудебного обжалования нарушений)</t>
  </si>
  <si>
    <t>Таблица № 2.13</t>
  </si>
  <si>
    <t>МО Приуральский район</t>
  </si>
  <si>
    <t>Приуральский отдел по организации предоставления услуг</t>
  </si>
  <si>
    <t>муниципальному образованию Приуральский район, Приуральский отдел по организации предоставления услуг  ГУ ЯНАО "МФЦ"</t>
  </si>
  <si>
    <t xml:space="preserve">Бешкильцев Сергей Владимирович </t>
  </si>
  <si>
    <t>(34993) 22139</t>
  </si>
  <si>
    <t>beshkilsev-sv@mfc.yanao.ru</t>
  </si>
  <si>
    <t>(34963)20771</t>
  </si>
  <si>
    <t>(34997) 24327</t>
  </si>
  <si>
    <t>(34994)45329,  (34942) 33212</t>
  </si>
  <si>
    <t>(34995) 02212</t>
  </si>
  <si>
    <t>(34938) 27008</t>
  </si>
  <si>
    <t>629620, п. Аксарка, ул. Больничная, 9, кв. 7</t>
  </si>
  <si>
    <t>Информация о порядке приема и рассмотрения обращений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</si>
  <si>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 № 584 "Об уведомительном порядке начала осуществления отдельных видов предпринимательской деятельности"</t>
  </si>
  <si>
    <t>101 услуга</t>
  </si>
  <si>
    <t>Количество услуг реализованных в автоматизированной информационной системе, в т.ч.</t>
  </si>
  <si>
    <t>По состоянию на 31.12.2014 г.</t>
  </si>
  <si>
    <t>Назначение и выплата пособия по временной нетрудоспособности в случае прекращения деятельности страхователем на день обращения застрахованного лица за пособием по временной нетрудоспособности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</si>
  <si>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18.1</t>
  </si>
  <si>
    <t>18.2</t>
  </si>
  <si>
    <t>18.3</t>
  </si>
  <si>
    <t>18.4</t>
  </si>
  <si>
    <t>Назначение и выплата пособия по беременности и родам в случае прекращения деятельности страхователем на день обращения застрахованного лица за пособием по беременности и родам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</si>
  <si>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</si>
  <si>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</si>
  <si>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</si>
  <si>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</si>
  <si>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</si>
  <si>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</si>
  <si>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</si>
  <si>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</si>
  <si>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</si>
  <si>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</si>
  <si>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</si>
  <si>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</si>
  <si>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</si>
  <si>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</si>
  <si>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</si>
  <si>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</si>
  <si>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</si>
  <si>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</si>
  <si>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</si>
  <si>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</si>
  <si>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</si>
  <si>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</si>
  <si>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</si>
  <si>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</si>
  <si>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</si>
  <si>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</si>
  <si>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</si>
  <si>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</si>
  <si>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</si>
  <si>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</si>
  <si>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</si>
  <si>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</si>
  <si>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</si>
  <si>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</si>
  <si>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</si>
  <si>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</si>
  <si>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</si>
  <si>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</si>
  <si>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</si>
  <si>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</si>
  <si>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</si>
  <si>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</si>
  <si>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</si>
  <si>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</si>
  <si>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</si>
  <si>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</si>
  <si>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</si>
  <si>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</si>
  <si>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</si>
  <si>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</si>
  <si>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</si>
  <si>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18.56</t>
  </si>
  <si>
    <t>18.57</t>
  </si>
  <si>
    <t>18.58</t>
  </si>
  <si>
    <t>18.59</t>
  </si>
  <si>
    <t>18.60</t>
  </si>
  <si>
    <t>18.61</t>
  </si>
  <si>
    <t>18.62</t>
  </si>
  <si>
    <t>18.63</t>
  </si>
  <si>
    <t>18.64</t>
  </si>
  <si>
    <t>18.65</t>
  </si>
  <si>
    <t>18.66</t>
  </si>
  <si>
    <t>18.67</t>
  </si>
  <si>
    <t>18.68</t>
  </si>
  <si>
    <t>18.69</t>
  </si>
  <si>
    <t>18.70</t>
  </si>
  <si>
    <t>18.71</t>
  </si>
  <si>
    <t>18.72</t>
  </si>
  <si>
    <t>18.73</t>
  </si>
  <si>
    <t>18.74</t>
  </si>
  <si>
    <t>18.75</t>
  </si>
  <si>
    <t>18.76</t>
  </si>
  <si>
    <t>18.77</t>
  </si>
  <si>
    <t>18.78</t>
  </si>
  <si>
    <t>18.79</t>
  </si>
  <si>
    <t>18.80</t>
  </si>
  <si>
    <t>18.81</t>
  </si>
  <si>
    <t>18.82</t>
  </si>
  <si>
    <t>18.83</t>
  </si>
  <si>
    <t>18.84</t>
  </si>
  <si>
    <t>18.85</t>
  </si>
  <si>
    <t>18.86</t>
  </si>
  <si>
    <t>18.87</t>
  </si>
  <si>
    <t>18.88</t>
  </si>
  <si>
    <t>18.89</t>
  </si>
  <si>
    <t>18.90</t>
  </si>
  <si>
    <t>18.91</t>
  </si>
  <si>
    <t>18.92</t>
  </si>
  <si>
    <t>18.93</t>
  </si>
  <si>
    <t>18.94</t>
  </si>
  <si>
    <t>18.95</t>
  </si>
  <si>
    <t>18.96</t>
  </si>
  <si>
    <t>18.97</t>
  </si>
  <si>
    <t>18.98</t>
  </si>
  <si>
    <t>18.99</t>
  </si>
  <si>
    <t>18.100</t>
  </si>
  <si>
    <t>18.101</t>
  </si>
  <si>
    <t>18.102</t>
  </si>
  <si>
    <t>18.103</t>
  </si>
  <si>
    <t>18.104</t>
  </si>
  <si>
    <t>18.105</t>
  </si>
  <si>
    <t>18.106</t>
  </si>
  <si>
    <t>18.107</t>
  </si>
  <si>
    <t>18.108</t>
  </si>
  <si>
    <t>18.109</t>
  </si>
  <si>
    <t>18.110</t>
  </si>
  <si>
    <t>18.111</t>
  </si>
  <si>
    <t>18.112</t>
  </si>
  <si>
    <t>18.113</t>
  </si>
  <si>
    <t>18.114</t>
  </si>
  <si>
    <t>18.115</t>
  </si>
  <si>
    <t>18.116</t>
  </si>
  <si>
    <t>18.117</t>
  </si>
  <si>
    <t>18.118</t>
  </si>
  <si>
    <t>18.119</t>
  </si>
  <si>
    <t>18.120</t>
  </si>
  <si>
    <t>18.121</t>
  </si>
  <si>
    <t>18.122</t>
  </si>
  <si>
    <t>18.123</t>
  </si>
  <si>
    <t>18.124</t>
  </si>
  <si>
    <t>18.125</t>
  </si>
  <si>
    <t>18.126</t>
  </si>
  <si>
    <t>Информирование налогоплательщиков о действующих налогах и сборах, законодательстве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лиц, а также предоставлению форм налоговых деклараций (расчетов) и разъяснению порядка их заполнения с учетом статьи 102 Налогового кодекса Российской Федерации</t>
  </si>
  <si>
    <t>Прием запроса на предоставление справки об исполнении налогоплательщиком (плательщиком сборов, налоговым агентом) обязанности по уплате налогов, сборов, пеней и штрафов</t>
  </si>
  <si>
    <t>Прием от налогоплательщиков налоговых деклараций (расчетов), проставление отметки о принятии отчетности</t>
  </si>
  <si>
    <t>Прием письменных заявлений налогоплательщиков и документов, подтверждающих их право на получение имущественного налогового вычета у работодателя, выдача уведомлений</t>
  </si>
  <si>
    <t>Прием запроса на предоставление сведений, содержащихся в ЕГРН, ЕГРЮЛ, ЕГРИП и выдача запрашиваемых сведений об отсутствии сведений в ЕГРН, ЕГРЮЛ, ЕГРИП либо справки об отсутствии возможности определить лицо, о котором запрашиваются сведения</t>
  </si>
  <si>
    <t>Регистрация и снятие с учета страхователей – физических лиц, обязанных уплачивать взносы в связи с заключением гражданско-правового договора</t>
  </si>
  <si>
    <t>Государственная услуга по выдаче справок о наличии (отсутствии) судимости и (или) факта уголовного преследования либо о прекращении уголовного преследования, о нахождении в розыске</t>
  </si>
  <si>
    <t>Перевод жилого помещения в нежилое помещение и нежилого помещения в жилое помещение</t>
  </si>
  <si>
    <t>Согласование переустройства и (или) перепланировки жилого помещения</t>
  </si>
  <si>
    <t>Регистрационный учет граждан Российской Федерации по месту пребывания и по месту жительства</t>
  </si>
  <si>
    <t>Информация о предоставлении социальной помощи в виде набора социальных услуг</t>
  </si>
  <si>
    <t>Прием документов для постановки иностранных граждан и лиц без гражданства на учет по месту пребывания</t>
  </si>
  <si>
    <t>Прием заявлений, документов, а также постановка граждан на учет в качестве нуждающихся в жилых помещениях</t>
  </si>
  <si>
    <t>Прием заявления о заключении брака</t>
  </si>
  <si>
    <t>Выдача повторного свидетельства о государственной регистрации акта гражданского состояния</t>
  </si>
  <si>
    <t>Прием заявления о расторжении брака по взаимному согласию супругов, не имеющих общих детей, не достигших совершеннолетия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</si>
  <si>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 Федерации из негосударственного пенсионного фонда для передачи им средств пенсионных накоплений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</si>
  <si>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</si>
  <si>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</si>
  <si>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Прием заявлений о выдаче государственного сертификата на материнский (семейный) капитал и выдача государственного сертификата на материнский (семейный) капитал</t>
  </si>
  <si>
    <t>Государственная услуга по выдаче гражданину Российской Федерации разрешения на хранение и ношение спортивного огнестрельного длинноствольного оружия, охотничьего огнестрельного длинноствольного оружия, используемого для занятий спортом, спортивного пневматического оружия с дульной энергией свыше 7,5 Дж и патронов к нему</t>
  </si>
  <si>
    <t>Предоставление застрахованным лицам информации (справок) о видах и размерах получаемых пенсий и иных выплат, а также информации, подтверждающей право федерального льготника на получение набора социальных услуг</t>
  </si>
  <si>
    <t>Информирование застрахованных лиц о состоянии их индивидуальных лицевых счетов в системе обязательного пенсионного страхования</t>
  </si>
  <si>
    <t>Предоставление застрахованным лицам информации о порядке обращения за установлением пенсий и перечне необходимых для этого документов</t>
  </si>
  <si>
    <t>Прием заявления и документов для оформления паспорта гражданина Российской Федерации удостоверяющего личность гражданина Российской Федерации за пределами территории Российской Федерации</t>
  </si>
  <si>
    <t>Услуга по регистрации автомототранспортных средств и прицепов к ним</t>
  </si>
  <si>
    <t>Прием расчет по начисленным и уплаченным страховым взносам на обязательное социальное страхование на случай временной нетрудоспособности в связи с материнством и по обязательному социальному страхованию от несчастных случаем на производстве и профессиональных заболеваний, а также по расходам на выплату страхового обеспечения (форма 4-ФСС РФ)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</si>
  <si>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материнством (форма-4а-ФСС РФ)</t>
  </si>
  <si>
    <t>Назначение и выплата ежемесячного пособия по уходу за ребенком в случае прекращения деятельности страхователем на день обращения застрахованного лица за ежемесячным пособием по уходу за ребенком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</si>
  <si>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Получение информации из ГИС ГМП о задолженностях заявителя по начислениям</t>
  </si>
  <si>
    <t>Предоставление информации о форме собственности на недвижимое и движимое имущество, находящееся в собственности муниципального образования</t>
  </si>
  <si>
    <t>Предоставление информации о муниципальном имуществе, за исключением жилищного фонда и земельных участков</t>
  </si>
  <si>
    <t>Запись на обзорные, тематические и интерактивные экскурсии</t>
  </si>
  <si>
    <t>Перевод жилого помещения в нежилое помещение и нежилого помещения в жилое помещение (Типизация)</t>
  </si>
  <si>
    <t>Предоставление информации об очередности предоставления жилых помещений на условиях социального найма</t>
  </si>
  <si>
    <t>Рассмотрение обращений налогоплательщиков и налоговых агентов по вопросам применения муниципальных правовых актов о местных налогах и сборах</t>
  </si>
  <si>
    <t>Предоставление социальных выплат молодым семьям</t>
  </si>
  <si>
    <t>Предоставление информации об объектах культурного наследия, расположенных на территории муниципального образования</t>
  </si>
  <si>
    <t>Приём заявлений, постановка на учёт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</si>
  <si>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</t>
  </si>
  <si>
    <t>Выдача разрешений на установку рекламных конструкций, аннулирование таких разрешений,  выдача предписаний о демонтаже рекламных конструкций</t>
  </si>
  <si>
    <t>Бесплатная передача в собственность граждан Российской Федерации жилых помещений муниципального жилищного фонда</t>
  </si>
  <si>
    <t>Предоставление муниципального имущества в пользование</t>
  </si>
  <si>
    <t>Приобретение земельных участков из земель сельскохозяйственного назначения, находящихся в муниципальной собственности муниципального образования, для создания фермерского хозяйства и осуществления его деятельности</t>
  </si>
  <si>
    <t>Признание помещения жилым помещением, жилого помещения непригодным для проживания и многоквартирного дома аварийным</t>
  </si>
  <si>
    <t>Выдача разрешения на вступление в брак лицам в возрасте от шестнадцати до восемнадцати лет на территории муниципального образования</t>
  </si>
  <si>
    <t>Выдача решений о предоставлении земельных участков для индивидуального жилищного строительства</t>
  </si>
  <si>
    <t>Выдача справки о наличии (отсутствии) приватизированного жилого помещения на территории муниципальных образований</t>
  </si>
  <si>
    <t>Предоставление в установленном порядке малоимущим гражданам по договорам социального найма жилых помещений муниципального жилищного фонда</t>
  </si>
  <si>
    <t>Выдача заключения органа опеки и попечительства о возможности временной передачи ребенка (детей) в семью</t>
  </si>
  <si>
    <t>Защита прав потребителей на территории муниципального образования</t>
  </si>
  <si>
    <t>Выдача градостроительных планов земельных участков</t>
  </si>
  <si>
    <t>Установление, перерасчет и выплата пенсии за выслугу лет лицам, замещающим (замещавшим) должности муниципальной службы муниципального образования</t>
  </si>
  <si>
    <t>Установление, перерасчет и выплата пенсии за выслугу лет лицам, замещавшим муниципальные должности муниципального образования на постоянной (штатной) основе</t>
  </si>
  <si>
    <t>Предоставление информации о проведении ярмарок, выставок народного творчества, ремесел</t>
  </si>
  <si>
    <t>Предоставление санаторно-курортного лечения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</si>
  <si>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</si>
  <si>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Рассмотрение заявлений о предоставлении разрешений на условно разрешенный вид использования земельных участков и объектов капитального строительства</t>
  </si>
  <si>
    <t>Назначение и предоставление компенсационных выплат лицам из числа коренных малочисленных народов Севера</t>
  </si>
  <si>
    <t>Предоставление сведений, содержащихся в информационной системе обеспечения градостроительной деятельности</t>
  </si>
  <si>
    <t>Предоставление информации о порядке предоставления жилищно-коммунальных услуг населению</t>
  </si>
  <si>
    <t>Выдача специального разрешения на движение по автомобильным дорогам, улицам</t>
  </si>
  <si>
    <t>Выдача, продление и закрытие ордеров на право производства земляных работ</t>
  </si>
  <si>
    <t>Выдача разрешения на изменение фамилии и (или) имени ребенку до достижения им возраста четырнадцати лет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</si>
  <si>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учебных графиках</t>
  </si>
  <si>
    <t>Предоставление дополнительного образования</t>
  </si>
  <si>
    <t>Организация предоставления документов для исследователей в читальный зал Архива</t>
  </si>
  <si>
    <t>Установление, перерасчет и выплата пенсии за выслугу лет лицам, замещавшим должности в органах государственной власти и управления Ямало-Ненецкого автономного округа, приравненные к муниципальным должностям и должностям муниципальной службы автономного округа</t>
  </si>
  <si>
    <t>Прием заявления и выдача документов об утверждении схем расположения земельного участка на кадастровом плане или кадастровой карте территории</t>
  </si>
  <si>
    <t>Исполнение запросов иностранных граждан</t>
  </si>
  <si>
    <t>Исполнение генеалогического запроса</t>
  </si>
  <si>
    <t>Выдача разрешения на право организации рынка</t>
  </si>
  <si>
    <t>Предоставление доступа к справочно-поисковому аппарату библиотек, базам данных</t>
  </si>
  <si>
    <t>Предоставление в электронном виде информации о порядке проведения государственной (итоговой) аттестации обучающихся, освоивших основные и дополнительные общеобразовательные (за исключением дошкольных) программы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</si>
  <si>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</si>
  <si>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Предоставление информации об объектах учета, содержащихся в реестре муниципальной собственности</t>
  </si>
  <si>
    <t>Исполнение запроса социально-правового характера</t>
  </si>
  <si>
    <t>Выдача копий архивных документов, подтверждающих право на владение землей</t>
  </si>
  <si>
    <t>Предоставление жилых помещений по договорам найма специализированного жилого помещения</t>
  </si>
  <si>
    <t>Зачисление в образовательное учреждение</t>
  </si>
  <si>
    <t>Предоставление доступа к оцифрованным изданиям, в том числе из фонда редких книг, хранящимся в библиотеках, с учётом соблюдения требований законодательства Российской Федерации об авторских и смежных правах</t>
  </si>
  <si>
    <t>Предоставление информации о времени и месте театральных представлений, филармонических и эстрадных концертов, и гастрольных мероприятий театров, и филармоний, киносеансов, анонсов данных мероприятий</t>
  </si>
  <si>
    <t>Установление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</si>
  <si>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Услуга по осуществлению библиотечного, библиографического и информационного обслуживания пользователей библиотек</t>
  </si>
  <si>
    <t>Присвоение адреса объекту недвижимости</t>
  </si>
  <si>
    <t>Выдача заключения органа опеки и попечительства о возможности гражданина быть опекуном (попечителем) или приемным родителем</t>
  </si>
  <si>
    <t>Исполнение тематического запроса организации или гражданина</t>
  </si>
  <si>
    <t>Согласование переустройства и (или) перепланировки жилых помещений (Типизация)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</si>
  <si>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</si>
  <si>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Выдача разрешений на строительство, реконструкцию объектов капитального строительства</t>
  </si>
  <si>
    <t>Выдача разрешений на ввод объектов в эксплуатацию</t>
  </si>
  <si>
    <t>Выдача предварительного разрешения органа опеки и попечительства на совершение сделок с недвижимым и иным имуществом несовершеннолетних, недееспособных, ограниченно дееспособных граждан</t>
  </si>
  <si>
    <t>Прием заявлений, документов, а также постановка граждан на учет в качестве нуждающихся в жилых помещениях_Типизация</t>
  </si>
  <si>
    <t>Организация отдыха детей в каникулярное время</t>
  </si>
  <si>
    <t>Предоставление дополнительных льгот лицам, удостоенным звания «Почетный гражданин»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</si>
  <si>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указанного реестра, за исключением сведений, содержащих сведения ограниченного доступа).</t>
  </si>
  <si>
    <t>Предоставление земельных участков, находящихся в муниципальной собственности и собственность на которые не разграничена, гражданам и организациям (Типизация)</t>
  </si>
  <si>
    <t>Приём заявлений, постановка на учёт и зачисление детей в образовательные учреждения, реализующие основную образовательную программу дошкольного образования (детские сады)_СМЭВ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</si>
  <si>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 (СМЭВ)</t>
  </si>
  <si>
    <t>Предоставление в электронном виде информации о порядке проведения государственной (итоговой) аттестации обучающихся, освоивших основные и дополнительные общеобразовательные (за исключением дошкольных) программы (СМЭВ)</t>
  </si>
  <si>
    <t>Предоставление информации о текущей успеваемости учащегося, ведение электронного дневника и электронного журнала успеваемости (СМЭВ)</t>
  </si>
  <si>
    <t>Зачисление в образовательное учреждение (СМЭВ)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</si>
  <si>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</si>
  <si>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</si>
  <si>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</si>
  <si>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</si>
  <si>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</si>
  <si>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указанного реестра, за исключением сведений, содержащих сведения ограниченного доступа)</t>
  </si>
  <si>
    <t xml:space="preserve">* 1. Гос. Инспекция труда по ЯНАО - не реализовано. Услуги не предоставляются в рамках АИС "ЕЦУ"; 2. ТУ ФАпоУРИ в ЯНАО  - не реализовано.;  3. УФНС - реализовано к части сервисов. Отказано в доступе к ограничено доступным сервисам (доступ только для определенных ОГВ); 4. Администрация МО г Салехард в сф образования - доступ к сервисам РЦОКО получен (требуется доработка сервисов); 5. ОПФР - реализовано к части сервисов. Отказано в доступе к ограничено доступным сервисам (доступ только для определенных ОГВ); 6. Роспотребнадзор - не реализовано. ; 7. Росреестр и кадастровая палата - реализовано. Услуги не предоставляются в рамках АИС "ЕЦУ"; 8. ФСС - не реализовано; 9. ФССП - реализовано; 10. УГИБДД МВД - реализовано, МВД - не реализовано, отказоно в доступе к сервису; 11. УФАС - не реализовано. Услуги не предоставляются в рамках АИС "ЕЦУ"; 12. УФМС - реализовано; 13. Соцзащита - не реализовано. Услуги не предоставляются в рамках АИС "ЕЦУ"                                                                                                                                                                                      </t>
  </si>
  <si>
    <t>* - В данный показатель включены следующие ведомства по оказанию государственных и муниципальных услуг: УФНС по ЯНАО (6 услуг), Управление Роспотребнадзора по ЯНАО (4 услуги), УФАС по ЯНАО (6 усуг),  УФМС по ЯНАО (2), ТУ ФА по УГИ в ЯНАО (6 услуг), УФСГРКиК по ЯНАО (5 услуг),  филиал ФГБУ "ФКПФСГРКиК" по ЯНАО (6 услуг), УФССП по ЯНАО (1 услуга),  УМВДРФ по ЯНАО (2 услуги), ГИТ в ЯНАО (4), Администрация МО г Салехард в ССЗН (40 услуг), ГУ РОФСС РФ по ЯНАО (5 услуг), ОПФРФ ГУ по ЯНАО (8 услуг), Администрация МО г Салехард в СО (2 услуги), Администрация МО г. Салехард в СЗО (2 услуги).</t>
  </si>
  <si>
    <t>Есть*</t>
  </si>
  <si>
    <t>* платежный терминал в ноябре 2014 года забрали в ремонт</t>
  </si>
  <si>
    <t>Управление Федеральной службы судебных приставов России по Ямало-Ненецкому автономному округу</t>
  </si>
  <si>
    <t xml:space="preserve">муниципальному образованию Ямальский район, Ямальский отдел по организации предоставления услуг ГУ ЯНАО "МФЦ"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</si>
</sst>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0" tint="-0.14999847407452621"/>
      <name val="Times New Roman"/>
      <family val="1"/>
      <charset val="204"/>
    </font>
    <font>
      <sz val="8"/>
      <color theme="0" tint="-0.1499984740745262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vertAlign val="superscript"/>
      <sz val="11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9"/>
      <color theme="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3" fillId="0" borderId="0" applyNumberFormat="0" applyFill="0" applyBorder="0" applyAlignment="0" applyProtection="0"/>
  </cellStyleXfs>
  <cellXfs count="502">
    <xf numFmtId="0" fontId="0" fillId="0" borderId="0" xfId="0"/>
    <xf numFmtId="0" fontId="19" fillId="0" borderId="0" xfId="0" applyFont="1"/>
    <xf numFmtId="0" fontId="20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0" fontId="18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Alignment="1"/>
    <xf numFmtId="0" fontId="27" fillId="0" borderId="0" xfId="0" applyFont="1" applyAlignment="1"/>
    <xf numFmtId="0" fontId="27" fillId="0" borderId="0" xfId="0" applyFont="1" applyFill="1" applyBorder="1" applyAlignment="1"/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9" fillId="0" borderId="0" xfId="0" applyFont="1"/>
    <xf numFmtId="0" fontId="0" fillId="0" borderId="0" xfId="0" applyFill="1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/>
    <xf numFmtId="0" fontId="2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1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justify" vertical="center" wrapText="1"/>
    </xf>
    <xf numFmtId="0" fontId="28" fillId="0" borderId="0" xfId="0" applyFont="1"/>
    <xf numFmtId="0" fontId="28" fillId="0" borderId="0" xfId="0" applyFont="1" applyAlignment="1">
      <alignment horizontal="center"/>
    </xf>
    <xf numFmtId="0" fontId="47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39" fillId="0" borderId="0" xfId="0" applyFont="1" applyFill="1"/>
    <xf numFmtId="1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8" fillId="0" borderId="0" xfId="0" applyFont="1" applyFill="1"/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9" fillId="0" borderId="0" xfId="0" applyFont="1" applyFill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0" fillId="0" borderId="0" xfId="0" applyBorder="1"/>
    <xf numFmtId="0" fontId="21" fillId="0" borderId="2" xfId="0" applyFont="1" applyBorder="1" applyAlignment="1">
      <alignment wrapText="1"/>
    </xf>
    <xf numFmtId="0" fontId="3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/>
    <xf numFmtId="0" fontId="7" fillId="0" borderId="0" xfId="0" applyFont="1" applyFill="1"/>
    <xf numFmtId="49" fontId="7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56" fillId="0" borderId="0" xfId="0" applyFont="1" applyFill="1"/>
    <xf numFmtId="0" fontId="2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7" fillId="0" borderId="0" xfId="0" applyFont="1" applyFill="1"/>
    <xf numFmtId="0" fontId="21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/>
    <xf numFmtId="0" fontId="21" fillId="0" borderId="2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9" fillId="0" borderId="1" xfId="0" quotePrefix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textRotation="90" wrapText="1"/>
    </xf>
    <xf numFmtId="0" fontId="30" fillId="0" borderId="1" xfId="0" applyFont="1" applyFill="1" applyBorder="1" applyAlignment="1">
      <alignment horizontal="center" vertical="center" textRotation="90" wrapText="1" shrinkToFit="1"/>
    </xf>
    <xf numFmtId="0" fontId="24" fillId="0" borderId="1" xfId="0" applyFont="1" applyBorder="1" applyAlignment="1">
      <alignment textRotation="90" wrapText="1"/>
    </xf>
    <xf numFmtId="0" fontId="44" fillId="0" borderId="1" xfId="0" applyFont="1" applyBorder="1" applyAlignment="1">
      <alignment textRotation="90" wrapText="1"/>
    </xf>
    <xf numFmtId="0" fontId="0" fillId="0" borderId="1" xfId="0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/>
    </xf>
    <xf numFmtId="0" fontId="47" fillId="2" borderId="1" xfId="0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top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6" fillId="2" borderId="0" xfId="0" applyFont="1" applyFill="1"/>
    <xf numFmtId="0" fontId="39" fillId="2" borderId="0" xfId="0" applyFont="1" applyFill="1"/>
    <xf numFmtId="0" fontId="2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wrapText="1"/>
    </xf>
    <xf numFmtId="0" fontId="39" fillId="2" borderId="0" xfId="0" applyFont="1" applyFill="1" applyBorder="1"/>
    <xf numFmtId="0" fontId="19" fillId="0" borderId="0" xfId="0" applyFont="1" applyBorder="1"/>
    <xf numFmtId="0" fontId="0" fillId="0" borderId="2" xfId="0" applyBorder="1"/>
    <xf numFmtId="0" fontId="7" fillId="0" borderId="2" xfId="0" applyFont="1" applyBorder="1"/>
    <xf numFmtId="0" fontId="21" fillId="0" borderId="0" xfId="0" applyFont="1" applyBorder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49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/>
    <xf numFmtId="0" fontId="28" fillId="2" borderId="0" xfId="0" applyFont="1" applyFill="1"/>
    <xf numFmtId="0" fontId="21" fillId="2" borderId="1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center" vertical="center" textRotation="90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14" fontId="7" fillId="2" borderId="1" xfId="0" quotePrefix="1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justify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14" fontId="24" fillId="2" borderId="1" xfId="0" applyNumberFormat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9" fillId="2" borderId="1" xfId="0" quotePrefix="1" applyFont="1" applyFill="1" applyBorder="1" applyAlignment="1">
      <alignment horizontal="center" vertical="center" wrapText="1"/>
    </xf>
    <xf numFmtId="0" fontId="29" fillId="2" borderId="1" xfId="0" quotePrefix="1" applyFont="1" applyFill="1" applyBorder="1" applyAlignment="1">
      <alignment vertical="center" wrapText="1"/>
    </xf>
    <xf numFmtId="0" fontId="9" fillId="2" borderId="0" xfId="0" applyNumberFormat="1" applyFont="1" applyFill="1" applyBorder="1" applyAlignment="1">
      <alignment horizontal="justify" wrapText="1"/>
    </xf>
    <xf numFmtId="0" fontId="34" fillId="2" borderId="0" xfId="0" applyFont="1" applyFill="1" applyBorder="1" applyAlignment="1">
      <alignment horizontal="justify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39" fillId="2" borderId="0" xfId="0" applyFont="1" applyFill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56" fillId="2" borderId="0" xfId="0" applyFont="1" applyFill="1" applyBorder="1" applyAlignment="1">
      <alignment horizontal="left"/>
    </xf>
    <xf numFmtId="0" fontId="57" fillId="2" borderId="0" xfId="0" applyFont="1" applyFill="1"/>
    <xf numFmtId="0" fontId="0" fillId="2" borderId="0" xfId="0" applyFill="1" applyBorder="1"/>
    <xf numFmtId="0" fontId="56" fillId="2" borderId="0" xfId="0" applyFont="1" applyFill="1" applyBorder="1"/>
    <xf numFmtId="0" fontId="57" fillId="2" borderId="0" xfId="0" applyFont="1" applyFill="1" applyBorder="1"/>
    <xf numFmtId="0" fontId="19" fillId="2" borderId="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9" fillId="2" borderId="0" xfId="0" applyFont="1" applyFill="1" applyAlignment="1"/>
    <xf numFmtId="0" fontId="2" fillId="2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10" fillId="2" borderId="0" xfId="0" applyFont="1" applyFill="1" applyBorder="1"/>
    <xf numFmtId="49" fontId="0" fillId="2" borderId="0" xfId="0" applyNumberForma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18" fillId="0" borderId="0" xfId="0" applyFont="1" applyFill="1" applyAlignment="1"/>
    <xf numFmtId="0" fontId="18" fillId="2" borderId="0" xfId="0" applyFont="1" applyFill="1" applyAlignment="1"/>
    <xf numFmtId="0" fontId="8" fillId="2" borderId="1" xfId="0" quotePrefix="1" applyFont="1" applyFill="1" applyBorder="1" applyAlignment="1">
      <alignment horizontal="center" vertical="center" wrapText="1"/>
    </xf>
    <xf numFmtId="0" fontId="28" fillId="0" borderId="1" xfId="0" quotePrefix="1" applyFont="1" applyFill="1" applyBorder="1" applyAlignment="1">
      <alignment horizontal="center" vertical="center" wrapText="1"/>
    </xf>
    <xf numFmtId="0" fontId="28" fillId="2" borderId="1" xfId="0" quotePrefix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textRotation="90" wrapText="1"/>
    </xf>
    <xf numFmtId="0" fontId="8" fillId="0" borderId="1" xfId="0" quotePrefix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28" fillId="0" borderId="1" xfId="0" quotePrefix="1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0" fillId="0" borderId="0" xfId="0" applyFont="1"/>
    <xf numFmtId="0" fontId="7" fillId="0" borderId="0" xfId="0" applyFont="1" applyFill="1" applyAlignment="1">
      <alignment vertical="center" wrapText="1"/>
    </xf>
    <xf numFmtId="0" fontId="39" fillId="0" borderId="0" xfId="0" applyFont="1" applyFill="1" applyAlignment="1"/>
    <xf numFmtId="0" fontId="7" fillId="0" borderId="0" xfId="0" applyFont="1" applyFill="1" applyAlignment="1">
      <alignment vertical="top" wrapText="1"/>
    </xf>
    <xf numFmtId="0" fontId="58" fillId="0" borderId="0" xfId="0" applyFont="1" applyFill="1"/>
    <xf numFmtId="0" fontId="4" fillId="0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49" fontId="28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4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0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4" fillId="0" borderId="0" xfId="0" applyFont="1"/>
    <xf numFmtId="1" fontId="21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justify" vertical="top"/>
    </xf>
    <xf numFmtId="0" fontId="47" fillId="0" borderId="1" xfId="0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31" fillId="2" borderId="0" xfId="0" quotePrefix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39" fillId="0" borderId="1" xfId="0" applyFont="1" applyBorder="1"/>
    <xf numFmtId="0" fontId="39" fillId="0" borderId="1" xfId="0" applyFont="1" applyFill="1" applyBorder="1" applyAlignment="1">
      <alignment horizontal="left"/>
    </xf>
    <xf numFmtId="49" fontId="21" fillId="0" borderId="1" xfId="0" applyNumberFormat="1" applyFont="1" applyBorder="1" applyAlignment="1">
      <alignment horizontal="center" vertical="center"/>
    </xf>
    <xf numFmtId="0" fontId="55" fillId="0" borderId="1" xfId="0" applyFont="1" applyFill="1" applyBorder="1"/>
    <xf numFmtId="0" fontId="0" fillId="0" borderId="1" xfId="0" applyFill="1" applyBorder="1"/>
    <xf numFmtId="0" fontId="2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39" fillId="0" borderId="0" xfId="0" applyFont="1" applyFill="1" applyAlignment="1">
      <alignment vertical="center" wrapText="1"/>
    </xf>
    <xf numFmtId="0" fontId="47" fillId="0" borderId="1" xfId="0" applyFont="1" applyFill="1" applyBorder="1" applyAlignment="1">
      <alignment vertical="top" wrapText="1"/>
    </xf>
    <xf numFmtId="0" fontId="47" fillId="0" borderId="1" xfId="0" applyFont="1" applyFill="1" applyBorder="1" applyAlignment="1">
      <alignment horizontal="center" vertical="top" textRotation="180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justify" vertical="top" wrapText="1"/>
    </xf>
    <xf numFmtId="0" fontId="38" fillId="0" borderId="0" xfId="0" applyFont="1" applyFill="1" applyBorder="1" applyAlignment="1">
      <alignment horizontal="justify" vertical="top" wrapText="1"/>
    </xf>
    <xf numFmtId="0" fontId="47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39" fillId="0" borderId="1" xfId="0" applyFont="1" applyFill="1" applyBorder="1" applyAlignment="1">
      <alignment horizontal="center" vertical="top" textRotation="180" wrapText="1"/>
    </xf>
    <xf numFmtId="0" fontId="2" fillId="2" borderId="0" xfId="0" applyFont="1" applyFill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top" wrapText="1"/>
    </xf>
    <xf numFmtId="0" fontId="50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0" fillId="2" borderId="5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justify" wrapText="1"/>
    </xf>
    <xf numFmtId="0" fontId="34" fillId="0" borderId="1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left" wrapText="1"/>
    </xf>
    <xf numFmtId="0" fontId="30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justify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justify" wrapText="1"/>
    </xf>
    <xf numFmtId="0" fontId="34" fillId="2" borderId="1" xfId="0" applyFont="1" applyFill="1" applyBorder="1" applyAlignment="1">
      <alignment horizontal="justify" wrapText="1"/>
    </xf>
    <xf numFmtId="0" fontId="1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vertical="top"/>
    </xf>
    <xf numFmtId="0" fontId="24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justify" wrapText="1"/>
    </xf>
    <xf numFmtId="0" fontId="34" fillId="2" borderId="7" xfId="0" applyFont="1" applyFill="1" applyBorder="1" applyAlignment="1">
      <alignment horizontal="justify" wrapText="1"/>
    </xf>
    <xf numFmtId="0" fontId="9" fillId="2" borderId="7" xfId="0" applyNumberFormat="1" applyFont="1" applyFill="1" applyBorder="1" applyAlignment="1">
      <alignment horizontal="justify" wrapText="1"/>
    </xf>
    <xf numFmtId="0" fontId="0" fillId="2" borderId="7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justify" wrapText="1"/>
    </xf>
    <xf numFmtId="0" fontId="34" fillId="2" borderId="6" xfId="0" applyFont="1" applyFill="1" applyBorder="1" applyAlignment="1">
      <alignment horizontal="justify" wrapText="1"/>
    </xf>
    <xf numFmtId="0" fontId="4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justify" wrapText="1"/>
    </xf>
    <xf numFmtId="0" fontId="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top" wrapText="1"/>
    </xf>
    <xf numFmtId="0" fontId="50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justify" wrapText="1"/>
    </xf>
    <xf numFmtId="0" fontId="38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4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 wrapText="1"/>
    </xf>
    <xf numFmtId="0" fontId="34" fillId="0" borderId="1" xfId="0" applyFont="1" applyBorder="1" applyAlignment="1">
      <alignment horizontal="justify" wrapText="1"/>
    </xf>
    <xf numFmtId="0" fontId="9" fillId="0" borderId="1" xfId="0" applyNumberFormat="1" applyFont="1" applyBorder="1" applyAlignment="1">
      <alignment horizontal="justify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vertical="top"/>
    </xf>
    <xf numFmtId="0" fontId="24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29" fillId="0" borderId="0" xfId="0" applyFont="1" applyFill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44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60" fillId="0" borderId="1" xfId="1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justify" vertical="center" wrapText="1"/>
    </xf>
    <xf numFmtId="0" fontId="21" fillId="0" borderId="9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rdienko-ea\Desktop\&#1043;&#1086;&#1088;&#1076;&#1080;&#1077;&#1085;&#1082;&#1086;%20&#1045;.&#1040;\&#1054;&#1058;&#1063;&#1025;&#1058;&#1067;%20&#1042;%20&#1069;&#1050;&#1054;&#1053;&#1054;&#1052;&#1048;&#1050;&#1059;\1%20&#1082;&#1074;&#1072;&#1088;&#1090;&#1072;&#1083;%202014\&#1054;&#1090;&#1095;&#1077;&#1090;%20&#1079;&#1072;%201%20&#1082;&#1074;&#1072;&#1088;&#1090;&#1072;&#1083;%202014%20%20&#1074;%20&#1044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 Салехард"/>
      <sheetName val="Приложение 2 Лабытнанги"/>
      <sheetName val="Приложение 2 Ямальский"/>
      <sheetName val="Приложение 2 Надым"/>
      <sheetName val="Приложение 2 Новый Уренгой"/>
      <sheetName val="Приложение 2 Тарко-Сале"/>
      <sheetName val="Приложение 2 Ноябрьск"/>
      <sheetName val="Приложение 2 Губкинский"/>
      <sheetName val="Приложение 2 Муравленко"/>
      <sheetName val="Приложение 3"/>
      <sheetName val="Приложение 4"/>
      <sheetName val="Приложение 5"/>
      <sheetName val="Лист1"/>
    </sheetNames>
    <sheetDataSet>
      <sheetData sheetId="0"/>
      <sheetData sheetId="1">
        <row r="135">
          <cell r="N135">
            <v>20</v>
          </cell>
        </row>
      </sheetData>
      <sheetData sheetId="2">
        <row r="43">
          <cell r="N43">
            <v>2</v>
          </cell>
        </row>
      </sheetData>
      <sheetData sheetId="3"/>
      <sheetData sheetId="4"/>
      <sheetData sheetId="5">
        <row r="35">
          <cell r="N35">
            <v>6</v>
          </cell>
        </row>
      </sheetData>
      <sheetData sheetId="6">
        <row r="41">
          <cell r="N41">
            <v>7</v>
          </cell>
        </row>
      </sheetData>
      <sheetData sheetId="7"/>
      <sheetData sheetId="8">
        <row r="41">
          <cell r="N41">
            <v>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ghuravskaya-ma@mfc.yanao.ru" TargetMode="External"/><Relationship Id="rId3" Type="http://schemas.openxmlformats.org/officeDocument/2006/relationships/hyperlink" Target="mailto:zueva-iv@mfc.yanao.ru" TargetMode="External"/><Relationship Id="rId7" Type="http://schemas.openxmlformats.org/officeDocument/2006/relationships/hyperlink" Target="mailto:gorbunova-mv@mfc.yanao.ru" TargetMode="External"/><Relationship Id="rId2" Type="http://schemas.openxmlformats.org/officeDocument/2006/relationships/hyperlink" Target="mailto:korovaeva-ev@mfc.yanao.ru" TargetMode="External"/><Relationship Id="rId1" Type="http://schemas.openxmlformats.org/officeDocument/2006/relationships/hyperlink" Target="mailto:kondratieva-iv@mfc.yanao.ru" TargetMode="External"/><Relationship Id="rId6" Type="http://schemas.openxmlformats.org/officeDocument/2006/relationships/hyperlink" Target="mailto:kozhevnikova-eg@mfc.yanao.ru" TargetMode="External"/><Relationship Id="rId5" Type="http://schemas.openxmlformats.org/officeDocument/2006/relationships/hyperlink" Target="mailto:motrich-al@mfc.yanao.ru" TargetMode="External"/><Relationship Id="rId4" Type="http://schemas.openxmlformats.org/officeDocument/2006/relationships/hyperlink" Target="mailto:nasonova-ia@mfc.yanao.ru" TargetMode="External"/><Relationship Id="rId9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19" zoomScaleNormal="100" workbookViewId="0">
      <selection activeCell="A24" sqref="A24"/>
    </sheetView>
  </sheetViews>
  <sheetFormatPr defaultRowHeight="15" x14ac:dyDescent="0.25"/>
  <cols>
    <col min="1" max="1" width="36.42578125" style="86" customWidth="1"/>
    <col min="2" max="2" width="8.7109375" style="86" customWidth="1"/>
    <col min="3" max="3" width="8.5703125" style="86" customWidth="1"/>
    <col min="4" max="4" width="7.28515625" style="86" customWidth="1"/>
    <col min="5" max="5" width="7.85546875" style="86" customWidth="1"/>
    <col min="6" max="6" width="7" style="86" customWidth="1"/>
    <col min="7" max="7" width="7.28515625" style="86" customWidth="1"/>
    <col min="8" max="8" width="6.5703125" style="86" customWidth="1"/>
    <col min="9" max="9" width="8" style="86" customWidth="1"/>
    <col min="10" max="10" width="7.42578125" style="86" customWidth="1"/>
    <col min="11" max="11" width="6.5703125" style="86" customWidth="1"/>
    <col min="12" max="12" width="7.85546875" style="86" customWidth="1"/>
    <col min="13" max="13" width="6.28515625" style="86" customWidth="1"/>
    <col min="14" max="14" width="5.85546875" style="86" customWidth="1"/>
    <col min="15" max="15" width="6.28515625" style="86" customWidth="1"/>
    <col min="16" max="16384" width="9.140625" style="86"/>
  </cols>
  <sheetData>
    <row r="1" spans="1:15" ht="90.75" customHeight="1" x14ac:dyDescent="0.25">
      <c r="G1" s="338" t="s">
        <v>420</v>
      </c>
      <c r="H1" s="338"/>
      <c r="I1" s="338"/>
      <c r="J1" s="338"/>
      <c r="K1" s="338"/>
      <c r="L1" s="338"/>
      <c r="M1" s="338"/>
      <c r="N1" s="338"/>
      <c r="O1" s="338"/>
    </row>
    <row r="2" spans="1:15" ht="19.5" customHeight="1" x14ac:dyDescent="0.25">
      <c r="A2" s="253"/>
      <c r="B2" s="254"/>
      <c r="C2" s="254"/>
      <c r="D2" s="254"/>
      <c r="E2" s="254"/>
      <c r="F2" s="253"/>
      <c r="G2" s="255"/>
      <c r="H2" s="255"/>
      <c r="I2" s="255"/>
      <c r="J2" s="255"/>
      <c r="K2" s="255"/>
      <c r="L2" s="255"/>
      <c r="M2" s="344" t="s">
        <v>223</v>
      </c>
      <c r="N2" s="344"/>
      <c r="O2" s="344"/>
    </row>
    <row r="3" spans="1:15" ht="21.75" customHeight="1" x14ac:dyDescent="0.25">
      <c r="A3" s="331" t="s">
        <v>444</v>
      </c>
      <c r="B3" s="331"/>
      <c r="C3" s="256">
        <v>46552</v>
      </c>
      <c r="D3" s="256">
        <v>107210</v>
      </c>
      <c r="E3" s="256">
        <v>112192</v>
      </c>
      <c r="F3" s="256">
        <v>37401</v>
      </c>
      <c r="G3" s="256">
        <v>26948</v>
      </c>
      <c r="H3" s="256">
        <v>23340</v>
      </c>
      <c r="I3" s="256">
        <f>21371+47360</f>
        <v>68731</v>
      </c>
      <c r="J3" s="256">
        <v>14998</v>
      </c>
      <c r="K3" s="256">
        <v>16640</v>
      </c>
      <c r="L3" s="256">
        <v>49827</v>
      </c>
      <c r="M3" s="256">
        <v>6303</v>
      </c>
      <c r="N3" s="256">
        <v>10117</v>
      </c>
      <c r="O3" s="256">
        <v>17598</v>
      </c>
    </row>
    <row r="4" spans="1:15" ht="124.15" customHeight="1" x14ac:dyDescent="0.25">
      <c r="A4" s="342" t="s">
        <v>11</v>
      </c>
      <c r="B4" s="336" t="s">
        <v>12</v>
      </c>
      <c r="C4" s="337" t="s">
        <v>13</v>
      </c>
      <c r="D4" s="337" t="s">
        <v>14</v>
      </c>
      <c r="E4" s="337" t="s">
        <v>15</v>
      </c>
      <c r="F4" s="337" t="s">
        <v>16</v>
      </c>
      <c r="G4" s="337" t="s">
        <v>17</v>
      </c>
      <c r="H4" s="337" t="s">
        <v>18</v>
      </c>
      <c r="I4" s="337" t="s">
        <v>19</v>
      </c>
      <c r="J4" s="337" t="s">
        <v>59</v>
      </c>
      <c r="K4" s="337" t="s">
        <v>20</v>
      </c>
      <c r="L4" s="337" t="s">
        <v>21</v>
      </c>
      <c r="M4" s="337" t="s">
        <v>22</v>
      </c>
      <c r="N4" s="337" t="s">
        <v>23</v>
      </c>
      <c r="O4" s="337" t="s">
        <v>24</v>
      </c>
    </row>
    <row r="5" spans="1:15" x14ac:dyDescent="0.25">
      <c r="A5" s="343"/>
      <c r="B5" s="336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45"/>
    </row>
    <row r="6" spans="1:15" ht="47.25" customHeight="1" x14ac:dyDescent="0.25">
      <c r="A6" s="343"/>
      <c r="B6" s="336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45"/>
    </row>
    <row r="7" spans="1:15" x14ac:dyDescent="0.25">
      <c r="A7" s="154">
        <v>1</v>
      </c>
      <c r="B7" s="15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  <c r="J7" s="104">
        <v>10</v>
      </c>
      <c r="K7" s="104">
        <v>11</v>
      </c>
      <c r="L7" s="104">
        <v>12</v>
      </c>
      <c r="M7" s="104">
        <v>13</v>
      </c>
      <c r="N7" s="104">
        <v>14</v>
      </c>
      <c r="O7" s="104">
        <v>15</v>
      </c>
    </row>
    <row r="8" spans="1:15" ht="41.25" customHeight="1" x14ac:dyDescent="0.25">
      <c r="A8" s="72" t="s">
        <v>218</v>
      </c>
      <c r="B8" s="52">
        <f>SUM(C8:O8)</f>
        <v>13</v>
      </c>
      <c r="C8" s="35">
        <v>1</v>
      </c>
      <c r="D8" s="35">
        <v>1</v>
      </c>
      <c r="E8" s="35">
        <v>1</v>
      </c>
      <c r="F8" s="35">
        <v>1</v>
      </c>
      <c r="G8" s="35">
        <v>1</v>
      </c>
      <c r="H8" s="35">
        <v>1</v>
      </c>
      <c r="I8" s="35">
        <v>1</v>
      </c>
      <c r="J8" s="35">
        <v>1</v>
      </c>
      <c r="K8" s="35">
        <v>1</v>
      </c>
      <c r="L8" s="35">
        <v>1</v>
      </c>
      <c r="M8" s="35">
        <v>1</v>
      </c>
      <c r="N8" s="35">
        <v>1</v>
      </c>
      <c r="O8" s="35">
        <v>1</v>
      </c>
    </row>
    <row r="9" spans="1:15" ht="30" customHeight="1" x14ac:dyDescent="0.25">
      <c r="A9" s="72" t="s">
        <v>25</v>
      </c>
      <c r="B9" s="52">
        <f>SUM(C9:O9)</f>
        <v>89</v>
      </c>
      <c r="C9" s="35">
        <v>28</v>
      </c>
      <c r="D9" s="35">
        <v>10</v>
      </c>
      <c r="E9" s="35">
        <v>11</v>
      </c>
      <c r="F9" s="35">
        <v>7</v>
      </c>
      <c r="G9" s="35">
        <v>2</v>
      </c>
      <c r="H9" s="35">
        <v>2</v>
      </c>
      <c r="I9" s="35">
        <v>5</v>
      </c>
      <c r="J9" s="35">
        <v>4</v>
      </c>
      <c r="K9" s="35">
        <v>7</v>
      </c>
      <c r="L9" s="35">
        <v>7</v>
      </c>
      <c r="M9" s="35">
        <v>2</v>
      </c>
      <c r="N9" s="35">
        <v>2</v>
      </c>
      <c r="O9" s="35">
        <v>2</v>
      </c>
    </row>
    <row r="10" spans="1:15" ht="30" customHeight="1" x14ac:dyDescent="0.25">
      <c r="A10" s="75" t="s">
        <v>26</v>
      </c>
      <c r="B10" s="52">
        <f>SUM(C10:O10)</f>
        <v>68</v>
      </c>
      <c r="C10" s="35">
        <v>7</v>
      </c>
      <c r="D10" s="35">
        <v>10</v>
      </c>
      <c r="E10" s="35">
        <v>11</v>
      </c>
      <c r="F10" s="35">
        <v>7</v>
      </c>
      <c r="G10" s="35">
        <v>2</v>
      </c>
      <c r="H10" s="35">
        <v>2</v>
      </c>
      <c r="I10" s="35">
        <v>5</v>
      </c>
      <c r="J10" s="35">
        <v>4</v>
      </c>
      <c r="K10" s="35">
        <v>7</v>
      </c>
      <c r="L10" s="35">
        <v>7</v>
      </c>
      <c r="M10" s="35">
        <v>2</v>
      </c>
      <c r="N10" s="35">
        <v>2</v>
      </c>
      <c r="O10" s="35">
        <v>2</v>
      </c>
    </row>
    <row r="11" spans="1:15" ht="30" customHeight="1" x14ac:dyDescent="0.25">
      <c r="A11" s="72" t="s">
        <v>27</v>
      </c>
      <c r="B11" s="168">
        <f>(C11+D11+E11+F11+G11+H11+I11+J11+K11+L11+M11+N11+O11)/13</f>
        <v>0.20531699307913798</v>
      </c>
      <c r="C11" s="162">
        <f>C9/(C3/1000)</f>
        <v>0.60147791716789822</v>
      </c>
      <c r="D11" s="162">
        <f>D9/(D3/1000)</f>
        <v>9.3274881074526639E-2</v>
      </c>
      <c r="E11" s="162">
        <f t="shared" ref="E11:O11" si="0">E9/(E3/1000)</f>
        <v>9.8046206503137487E-2</v>
      </c>
      <c r="F11" s="162">
        <f t="shared" si="0"/>
        <v>0.18716077110237692</v>
      </c>
      <c r="G11" s="162">
        <f t="shared" si="0"/>
        <v>7.4217010538815492E-2</v>
      </c>
      <c r="H11" s="162">
        <f t="shared" si="0"/>
        <v>8.5689802913453295E-2</v>
      </c>
      <c r="I11" s="162">
        <f>I9/(I3/1000)</f>
        <v>7.2747377457042683E-2</v>
      </c>
      <c r="J11" s="162">
        <f t="shared" si="0"/>
        <v>0.26670222696359513</v>
      </c>
      <c r="K11" s="162">
        <f t="shared" si="0"/>
        <v>0.42067307692307693</v>
      </c>
      <c r="L11" s="162">
        <f t="shared" si="0"/>
        <v>0.1404860818431774</v>
      </c>
      <c r="M11" s="162">
        <f t="shared" si="0"/>
        <v>0.31730921783277805</v>
      </c>
      <c r="N11" s="162">
        <f t="shared" si="0"/>
        <v>0.19768706138183254</v>
      </c>
      <c r="O11" s="162">
        <f t="shared" si="0"/>
        <v>0.11364927832708263</v>
      </c>
    </row>
    <row r="12" spans="1:15" ht="27.75" customHeight="1" x14ac:dyDescent="0.25">
      <c r="A12" s="257" t="s">
        <v>28</v>
      </c>
      <c r="B12" s="258">
        <f>C12</f>
        <v>101</v>
      </c>
      <c r="C12" s="35">
        <f>SUM(C13:C16)</f>
        <v>101</v>
      </c>
      <c r="D12" s="35">
        <v>42</v>
      </c>
      <c r="E12" s="35">
        <v>42</v>
      </c>
      <c r="F12" s="35">
        <v>42</v>
      </c>
      <c r="G12" s="35">
        <v>11</v>
      </c>
      <c r="H12" s="35">
        <v>11</v>
      </c>
      <c r="I12" s="35">
        <v>11</v>
      </c>
      <c r="J12" s="35">
        <v>42</v>
      </c>
      <c r="K12" s="35">
        <v>42</v>
      </c>
      <c r="L12" s="35">
        <v>42</v>
      </c>
      <c r="M12" s="35">
        <v>11</v>
      </c>
      <c r="N12" s="35">
        <v>11</v>
      </c>
      <c r="O12" s="35">
        <v>11</v>
      </c>
    </row>
    <row r="13" spans="1:15" ht="42" customHeight="1" x14ac:dyDescent="0.25">
      <c r="A13" s="259" t="s">
        <v>29</v>
      </c>
      <c r="B13" s="258">
        <f t="shared" ref="B13:B15" si="1">C13</f>
        <v>44</v>
      </c>
      <c r="C13" s="35">
        <v>44</v>
      </c>
      <c r="D13" s="226">
        <v>34</v>
      </c>
      <c r="E13" s="226">
        <v>34</v>
      </c>
      <c r="F13" s="226">
        <v>34</v>
      </c>
      <c r="G13" s="226">
        <v>11</v>
      </c>
      <c r="H13" s="226">
        <v>11</v>
      </c>
      <c r="I13" s="226">
        <v>11</v>
      </c>
      <c r="J13" s="226">
        <v>34</v>
      </c>
      <c r="K13" s="226">
        <v>34</v>
      </c>
      <c r="L13" s="226">
        <v>34</v>
      </c>
      <c r="M13" s="226">
        <v>11</v>
      </c>
      <c r="N13" s="226">
        <v>11</v>
      </c>
      <c r="O13" s="226">
        <v>11</v>
      </c>
    </row>
    <row r="14" spans="1:15" ht="42.75" customHeight="1" x14ac:dyDescent="0.25">
      <c r="A14" s="259" t="s">
        <v>30</v>
      </c>
      <c r="B14" s="258">
        <f t="shared" si="1"/>
        <v>13</v>
      </c>
      <c r="C14" s="35">
        <v>13</v>
      </c>
      <c r="D14" s="226">
        <v>8</v>
      </c>
      <c r="E14" s="226">
        <v>8</v>
      </c>
      <c r="F14" s="226">
        <v>8</v>
      </c>
      <c r="G14" s="226">
        <v>0</v>
      </c>
      <c r="H14" s="226">
        <v>0</v>
      </c>
      <c r="I14" s="226">
        <v>0</v>
      </c>
      <c r="J14" s="226">
        <v>8</v>
      </c>
      <c r="K14" s="226">
        <v>8</v>
      </c>
      <c r="L14" s="226">
        <v>8</v>
      </c>
      <c r="M14" s="226">
        <v>0</v>
      </c>
      <c r="N14" s="226">
        <v>0</v>
      </c>
      <c r="O14" s="226">
        <v>0</v>
      </c>
    </row>
    <row r="15" spans="1:15" ht="43.5" customHeight="1" x14ac:dyDescent="0.25">
      <c r="A15" s="259" t="s">
        <v>47</v>
      </c>
      <c r="B15" s="258">
        <f t="shared" si="1"/>
        <v>33</v>
      </c>
      <c r="C15" s="35">
        <v>33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</row>
    <row r="16" spans="1:15" ht="25.5" x14ac:dyDescent="0.25">
      <c r="A16" s="259" t="s">
        <v>36</v>
      </c>
      <c r="B16" s="258">
        <v>11</v>
      </c>
      <c r="C16" s="35">
        <v>11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</row>
    <row r="17" spans="1:19" ht="38.25" x14ac:dyDescent="0.25">
      <c r="A17" s="260" t="s">
        <v>312</v>
      </c>
      <c r="B17" s="258">
        <v>99</v>
      </c>
      <c r="C17" s="35">
        <v>99</v>
      </c>
      <c r="D17" s="35">
        <v>42</v>
      </c>
      <c r="E17" s="35">
        <v>42</v>
      </c>
      <c r="F17" s="35">
        <v>42</v>
      </c>
      <c r="G17" s="35">
        <v>11</v>
      </c>
      <c r="H17" s="35">
        <v>11</v>
      </c>
      <c r="I17" s="35">
        <v>11</v>
      </c>
      <c r="J17" s="35">
        <v>42</v>
      </c>
      <c r="K17" s="35">
        <v>42</v>
      </c>
      <c r="L17" s="35">
        <v>42</v>
      </c>
      <c r="M17" s="35">
        <v>11</v>
      </c>
      <c r="N17" s="35">
        <v>11</v>
      </c>
      <c r="O17" s="35">
        <v>11</v>
      </c>
      <c r="P17" s="85"/>
      <c r="Q17" s="85"/>
      <c r="R17" s="85"/>
      <c r="S17" s="85"/>
    </row>
    <row r="18" spans="1:19" ht="36.75" customHeight="1" x14ac:dyDescent="0.25">
      <c r="A18" s="72" t="s">
        <v>313</v>
      </c>
      <c r="B18" s="52">
        <f>SUM(C18:O18)</f>
        <v>295285</v>
      </c>
      <c r="C18" s="35">
        <f>SUM(C19:C22)</f>
        <v>98755</v>
      </c>
      <c r="D18" s="35">
        <f t="shared" ref="D18:O18" si="2">SUM(D19:D22)</f>
        <v>48308</v>
      </c>
      <c r="E18" s="35">
        <f t="shared" si="2"/>
        <v>34882</v>
      </c>
      <c r="F18" s="35">
        <f t="shared" si="2"/>
        <v>14689</v>
      </c>
      <c r="G18" s="35">
        <f t="shared" si="2"/>
        <v>12355</v>
      </c>
      <c r="H18" s="35">
        <f t="shared" si="2"/>
        <v>15615</v>
      </c>
      <c r="I18" s="35">
        <f t="shared" si="2"/>
        <v>32988</v>
      </c>
      <c r="J18" s="35">
        <f t="shared" si="2"/>
        <v>0</v>
      </c>
      <c r="K18" s="35">
        <f t="shared" si="2"/>
        <v>4981</v>
      </c>
      <c r="L18" s="35">
        <f t="shared" si="2"/>
        <v>25373</v>
      </c>
      <c r="M18" s="35">
        <f t="shared" si="2"/>
        <v>1176</v>
      </c>
      <c r="N18" s="35">
        <f t="shared" si="2"/>
        <v>1102</v>
      </c>
      <c r="O18" s="35">
        <f t="shared" si="2"/>
        <v>5061</v>
      </c>
      <c r="P18" s="85"/>
      <c r="Q18" s="261"/>
      <c r="R18" s="85"/>
      <c r="S18" s="85"/>
    </row>
    <row r="19" spans="1:19" ht="36.75" customHeight="1" x14ac:dyDescent="0.25">
      <c r="A19" s="75" t="s">
        <v>31</v>
      </c>
      <c r="B19" s="52">
        <f>SUM(C19:O19)</f>
        <v>278246</v>
      </c>
      <c r="C19" s="35">
        <f>'Приложение 2 Салехард'!M79</f>
        <v>81716</v>
      </c>
      <c r="D19" s="73">
        <f>'Приложение 2 Ноябрьск'!M62</f>
        <v>48308</v>
      </c>
      <c r="E19" s="73">
        <f>'Приложение 2 Новый-Уренгой'!M62</f>
        <v>34882</v>
      </c>
      <c r="F19" s="73">
        <f>'Приложение 2 Муравленко'!M60</f>
        <v>14689</v>
      </c>
      <c r="G19" s="73">
        <f>'Приложение 2 Лабытнанги'!M25</f>
        <v>12355</v>
      </c>
      <c r="H19" s="73">
        <f>'Приложение 2 Губкинский'!M25</f>
        <v>15615</v>
      </c>
      <c r="I19" s="73">
        <f>'Приложение 2 Надым'!M25</f>
        <v>32988</v>
      </c>
      <c r="J19" s="35">
        <v>0</v>
      </c>
      <c r="K19" s="35">
        <f>'Приложение 2 Ямальский'!M63</f>
        <v>4981</v>
      </c>
      <c r="L19" s="73">
        <f>'Приложение 2 Тарко-Сале'!M62</f>
        <v>25373</v>
      </c>
      <c r="M19" s="35">
        <f>'Приложение 2 Красноселькуп'!M25</f>
        <v>1176</v>
      </c>
      <c r="N19" s="35">
        <f>'Приложение 2 Шурышкары'!M25</f>
        <v>1102</v>
      </c>
      <c r="O19" s="35">
        <f>'Приложение 2 Тазовский'!M25</f>
        <v>5061</v>
      </c>
      <c r="P19" s="262"/>
      <c r="Q19" s="262"/>
      <c r="R19" s="263"/>
      <c r="S19" s="85"/>
    </row>
    <row r="20" spans="1:19" ht="38.25" x14ac:dyDescent="0.25">
      <c r="A20" s="75" t="s">
        <v>32</v>
      </c>
      <c r="B20" s="52">
        <f t="shared" ref="B20" si="3">SUM(C20:O20)</f>
        <v>9</v>
      </c>
      <c r="C20" s="35">
        <f>'Приложение 2 Салехард'!M138</f>
        <v>9</v>
      </c>
      <c r="D20" s="73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84"/>
      <c r="Q20" s="84"/>
      <c r="R20" s="264"/>
      <c r="S20" s="85"/>
    </row>
    <row r="21" spans="1:19" ht="38.25" x14ac:dyDescent="0.25">
      <c r="A21" s="75" t="s">
        <v>37</v>
      </c>
      <c r="B21" s="52">
        <f>SUM(C21:O21)</f>
        <v>9375</v>
      </c>
      <c r="C21" s="35">
        <f>'Приложение 2 Салехард'!M116</f>
        <v>9375</v>
      </c>
      <c r="D21" s="73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265"/>
      <c r="Q21" s="265"/>
      <c r="R21" s="264"/>
      <c r="S21" s="85"/>
    </row>
    <row r="22" spans="1:19" ht="34.5" customHeight="1" x14ac:dyDescent="0.25">
      <c r="A22" s="75" t="s">
        <v>33</v>
      </c>
      <c r="B22" s="52">
        <f>SUM(C22:O22)</f>
        <v>7655</v>
      </c>
      <c r="C22" s="35">
        <f>'Приложение 2 Салехард'!M159</f>
        <v>7655</v>
      </c>
      <c r="D22" s="73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85"/>
      <c r="Q22" s="85"/>
      <c r="R22" s="85"/>
      <c r="S22" s="85"/>
    </row>
    <row r="23" spans="1:19" ht="31.5" customHeight="1" x14ac:dyDescent="0.25">
      <c r="A23" s="72" t="s">
        <v>34</v>
      </c>
      <c r="B23" s="52">
        <f>C23</f>
        <v>14</v>
      </c>
      <c r="C23" s="35">
        <v>14</v>
      </c>
      <c r="D23" s="73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85"/>
      <c r="Q23" s="85"/>
      <c r="R23" s="85"/>
      <c r="S23" s="85"/>
    </row>
    <row r="24" spans="1:19" ht="31.5" customHeight="1" x14ac:dyDescent="0.25">
      <c r="A24" s="72" t="s">
        <v>35</v>
      </c>
      <c r="B24" s="35">
        <v>183</v>
      </c>
      <c r="C24" s="35">
        <v>90</v>
      </c>
      <c r="D24" s="35">
        <v>19</v>
      </c>
      <c r="E24" s="35">
        <v>18</v>
      </c>
      <c r="F24" s="35">
        <v>7</v>
      </c>
      <c r="G24" s="35">
        <v>3</v>
      </c>
      <c r="H24" s="35">
        <v>5</v>
      </c>
      <c r="I24" s="35">
        <v>7</v>
      </c>
      <c r="J24" s="35">
        <v>8</v>
      </c>
      <c r="K24" s="35">
        <v>10</v>
      </c>
      <c r="L24" s="35">
        <v>11</v>
      </c>
      <c r="M24" s="35">
        <v>2</v>
      </c>
      <c r="N24" s="35">
        <v>1</v>
      </c>
      <c r="O24" s="35">
        <v>2</v>
      </c>
      <c r="P24" s="85"/>
      <c r="Q24" s="85"/>
      <c r="R24" s="85"/>
      <c r="S24" s="85"/>
    </row>
    <row r="25" spans="1:19" x14ac:dyDescent="0.25">
      <c r="P25" s="85"/>
      <c r="Q25" s="85"/>
      <c r="R25" s="85"/>
      <c r="S25" s="85"/>
    </row>
    <row r="26" spans="1:19" ht="79.5" customHeight="1" x14ac:dyDescent="0.25">
      <c r="A26" s="333" t="s">
        <v>682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85"/>
      <c r="Q26" s="85"/>
      <c r="R26" s="85"/>
      <c r="S26" s="85"/>
    </row>
    <row r="27" spans="1:19" ht="18" customHeight="1" x14ac:dyDescent="0.25">
      <c r="A27" s="340" t="s">
        <v>314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85"/>
      <c r="Q27" s="85"/>
      <c r="R27" s="85"/>
      <c r="S27" s="85"/>
    </row>
    <row r="28" spans="1:19" x14ac:dyDescent="0.25">
      <c r="A28" s="335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266"/>
      <c r="Q28" s="266"/>
      <c r="R28" s="266"/>
      <c r="S28" s="266"/>
    </row>
    <row r="29" spans="1:19" ht="31.5" customHeight="1" x14ac:dyDescent="0.25">
      <c r="A29" s="334" t="s">
        <v>366</v>
      </c>
      <c r="B29" s="334"/>
      <c r="C29" s="334"/>
      <c r="D29" s="105"/>
      <c r="E29" s="105"/>
      <c r="F29" s="339"/>
      <c r="G29" s="339"/>
      <c r="H29" s="334" t="s">
        <v>353</v>
      </c>
      <c r="I29" s="334"/>
      <c r="J29" s="334"/>
    </row>
    <row r="30" spans="1:19" ht="15.75" x14ac:dyDescent="0.25">
      <c r="A30" s="106"/>
      <c r="B30" s="267"/>
      <c r="C30" s="84"/>
      <c r="D30" s="102"/>
      <c r="H30" s="94"/>
      <c r="I30" s="94"/>
      <c r="J30" s="94"/>
    </row>
    <row r="31" spans="1:19" ht="20.25" customHeight="1" x14ac:dyDescent="0.25">
      <c r="A31" s="268" t="s">
        <v>301</v>
      </c>
      <c r="C31" s="268"/>
      <c r="D31" s="105"/>
      <c r="E31" s="105"/>
      <c r="F31" s="268"/>
      <c r="G31" s="268"/>
      <c r="H31" s="269" t="s">
        <v>288</v>
      </c>
      <c r="I31" s="269"/>
      <c r="J31" s="270"/>
    </row>
    <row r="32" spans="1:19" ht="19.5" customHeight="1" x14ac:dyDescent="0.25">
      <c r="A32" s="332" t="s">
        <v>370</v>
      </c>
      <c r="B32" s="332"/>
      <c r="C32" s="332"/>
    </row>
  </sheetData>
  <mergeCells count="25">
    <mergeCell ref="G1:O1"/>
    <mergeCell ref="F29:G29"/>
    <mergeCell ref="H29:J29"/>
    <mergeCell ref="G4:G6"/>
    <mergeCell ref="K4:K6"/>
    <mergeCell ref="L4:L6"/>
    <mergeCell ref="M4:M6"/>
    <mergeCell ref="A27:O27"/>
    <mergeCell ref="A4:A6"/>
    <mergeCell ref="M2:O2"/>
    <mergeCell ref="O4:O6"/>
    <mergeCell ref="F4:F6"/>
    <mergeCell ref="E4:E6"/>
    <mergeCell ref="H4:H6"/>
    <mergeCell ref="N4:N6"/>
    <mergeCell ref="I4:I6"/>
    <mergeCell ref="A3:B3"/>
    <mergeCell ref="A32:C32"/>
    <mergeCell ref="A26:O26"/>
    <mergeCell ref="A29:C29"/>
    <mergeCell ref="A28:O28"/>
    <mergeCell ref="B4:B6"/>
    <mergeCell ref="C4:C6"/>
    <mergeCell ref="D4:D6"/>
    <mergeCell ref="J4:J6"/>
  </mergeCells>
  <pageMargins left="0.39370078740157483" right="0.39370078740157483" top="0.74803149606299213" bottom="0.35433070866141736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5"/>
  <sheetViews>
    <sheetView tabSelected="1" view="pageBreakPreview" topLeftCell="A64" zoomScale="60" zoomScaleNormal="100" workbookViewId="0">
      <selection activeCell="H54" sqref="H54:I54"/>
    </sheetView>
  </sheetViews>
  <sheetFormatPr defaultRowHeight="15" x14ac:dyDescent="0.25"/>
  <cols>
    <col min="1" max="1" width="6.28515625" style="170" customWidth="1"/>
    <col min="2" max="2" width="49" style="170" customWidth="1"/>
    <col min="3" max="3" width="8.5703125" style="170" customWidth="1"/>
    <col min="4" max="4" width="6.7109375" style="170" customWidth="1"/>
    <col min="5" max="5" width="12.5703125" style="170" customWidth="1"/>
    <col min="6" max="6" width="7.7109375" style="170" customWidth="1"/>
    <col min="7" max="7" width="5.28515625" style="170" customWidth="1"/>
    <col min="8" max="8" width="8.28515625" style="170" customWidth="1"/>
    <col min="9" max="9" width="13" style="170" customWidth="1"/>
    <col min="10" max="11" width="6.7109375" style="170" customWidth="1"/>
    <col min="12" max="12" width="7.85546875" style="170" customWidth="1"/>
    <col min="13" max="13" width="9" style="170" customWidth="1"/>
    <col min="14" max="14" width="6.5703125" style="170" customWidth="1"/>
    <col min="15" max="15" width="9.140625" style="170"/>
    <col min="16" max="16" width="9.140625" style="215"/>
    <col min="17" max="16384" width="9.140625" style="170"/>
  </cols>
  <sheetData>
    <row r="1" spans="1:14" ht="81.75" customHeight="1" x14ac:dyDescent="0.25">
      <c r="A1" s="171"/>
      <c r="B1" s="172"/>
      <c r="C1" s="172"/>
      <c r="D1" s="172"/>
      <c r="E1" s="172"/>
      <c r="F1" s="371" t="s">
        <v>420</v>
      </c>
      <c r="G1" s="371"/>
      <c r="H1" s="371"/>
      <c r="I1" s="371"/>
      <c r="J1" s="371"/>
      <c r="K1" s="371"/>
      <c r="L1" s="371"/>
      <c r="M1" s="371"/>
      <c r="N1" s="371"/>
    </row>
    <row r="2" spans="1:14" ht="15" customHeight="1" x14ac:dyDescent="0.25">
      <c r="A2" s="331" t="s">
        <v>444</v>
      </c>
      <c r="B2" s="331"/>
      <c r="C2" s="238"/>
      <c r="D2" s="238"/>
      <c r="E2" s="238"/>
      <c r="F2" s="238"/>
      <c r="G2" s="173"/>
      <c r="H2" s="173"/>
      <c r="I2" s="174"/>
      <c r="L2" s="175" t="s">
        <v>311</v>
      </c>
    </row>
    <row r="3" spans="1:14" ht="34.5" customHeight="1" x14ac:dyDescent="0.25">
      <c r="A3" s="176" t="s">
        <v>48</v>
      </c>
      <c r="B3" s="406" t="s">
        <v>151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x14ac:dyDescent="0.25">
      <c r="A4" s="408" t="s">
        <v>38</v>
      </c>
      <c r="B4" s="408"/>
      <c r="C4" s="408"/>
      <c r="D4" s="408"/>
      <c r="E4" s="408"/>
      <c r="F4" s="408"/>
      <c r="G4" s="408"/>
      <c r="H4" s="408"/>
      <c r="I4" s="408"/>
      <c r="J4" s="409"/>
      <c r="K4" s="409"/>
      <c r="L4" s="409"/>
      <c r="M4" s="409"/>
      <c r="N4" s="409"/>
    </row>
    <row r="5" spans="1:14" x14ac:dyDescent="0.25">
      <c r="A5" s="410" t="s">
        <v>39</v>
      </c>
      <c r="B5" s="410" t="s">
        <v>40</v>
      </c>
      <c r="C5" s="410" t="s">
        <v>120</v>
      </c>
      <c r="D5" s="410"/>
      <c r="E5" s="410"/>
      <c r="F5" s="410"/>
      <c r="G5" s="410"/>
      <c r="H5" s="407"/>
      <c r="I5" s="407"/>
      <c r="J5" s="407"/>
      <c r="K5" s="407"/>
      <c r="L5" s="407"/>
      <c r="M5" s="407"/>
      <c r="N5" s="407"/>
    </row>
    <row r="6" spans="1:14" ht="109.5" customHeight="1" x14ac:dyDescent="0.25">
      <c r="A6" s="410"/>
      <c r="B6" s="410"/>
      <c r="C6" s="177" t="s">
        <v>62</v>
      </c>
      <c r="D6" s="177" t="s">
        <v>63</v>
      </c>
      <c r="E6" s="177" t="s">
        <v>118</v>
      </c>
      <c r="F6" s="177" t="s">
        <v>41</v>
      </c>
      <c r="G6" s="177" t="s">
        <v>119</v>
      </c>
      <c r="H6" s="177" t="s">
        <v>60</v>
      </c>
      <c r="I6" s="177" t="s">
        <v>61</v>
      </c>
      <c r="J6" s="177" t="s">
        <v>121</v>
      </c>
      <c r="K6" s="177" t="s">
        <v>122</v>
      </c>
      <c r="L6" s="177" t="s">
        <v>123</v>
      </c>
      <c r="M6" s="177" t="s">
        <v>198</v>
      </c>
      <c r="N6" s="177" t="s">
        <v>199</v>
      </c>
    </row>
    <row r="7" spans="1:14" ht="15.75" x14ac:dyDescent="0.25">
      <c r="A7" s="178">
        <v>1</v>
      </c>
      <c r="B7" s="178">
        <v>2</v>
      </c>
      <c r="C7" s="178">
        <v>3</v>
      </c>
      <c r="D7" s="178">
        <v>5</v>
      </c>
      <c r="E7" s="178">
        <v>6</v>
      </c>
      <c r="F7" s="179">
        <v>7</v>
      </c>
      <c r="G7" s="178">
        <v>8</v>
      </c>
      <c r="H7" s="178">
        <v>9</v>
      </c>
      <c r="I7" s="178">
        <v>10</v>
      </c>
      <c r="J7" s="178">
        <v>11</v>
      </c>
      <c r="K7" s="178">
        <v>12</v>
      </c>
      <c r="L7" s="178">
        <v>13</v>
      </c>
      <c r="M7" s="178">
        <v>14</v>
      </c>
      <c r="N7" s="178">
        <v>15</v>
      </c>
    </row>
    <row r="8" spans="1:14" x14ac:dyDescent="0.25">
      <c r="A8" s="147"/>
      <c r="B8" s="351" t="s">
        <v>42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x14ac:dyDescent="0.25">
      <c r="A9" s="181"/>
      <c r="B9" s="435" t="s">
        <v>43</v>
      </c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</row>
    <row r="10" spans="1:14" x14ac:dyDescent="0.25">
      <c r="A10" s="181"/>
      <c r="B10" s="360" t="s">
        <v>327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spans="1:14" ht="51" x14ac:dyDescent="0.25">
      <c r="A11" s="181">
        <v>1</v>
      </c>
      <c r="B11" s="141" t="s">
        <v>388</v>
      </c>
      <c r="C11" s="182"/>
      <c r="D11" s="181" t="s">
        <v>49</v>
      </c>
      <c r="E11" s="182" t="s">
        <v>50</v>
      </c>
      <c r="F11" s="182"/>
      <c r="G11" s="182" t="s">
        <v>99</v>
      </c>
      <c r="H11" s="182" t="s">
        <v>203</v>
      </c>
      <c r="I11" s="183" t="s">
        <v>227</v>
      </c>
      <c r="J11" s="182" t="s">
        <v>204</v>
      </c>
      <c r="K11" s="182" t="s">
        <v>204</v>
      </c>
      <c r="L11" s="182" t="s">
        <v>99</v>
      </c>
      <c r="M11" s="184">
        <v>0</v>
      </c>
      <c r="N11" s="182" t="s">
        <v>196</v>
      </c>
    </row>
    <row r="12" spans="1:14" ht="38.25" x14ac:dyDescent="0.25">
      <c r="A12" s="181">
        <v>2</v>
      </c>
      <c r="B12" s="141" t="s">
        <v>229</v>
      </c>
      <c r="C12" s="182"/>
      <c r="D12" s="181" t="s">
        <v>49</v>
      </c>
      <c r="E12" s="182" t="s">
        <v>50</v>
      </c>
      <c r="F12" s="182"/>
      <c r="G12" s="182" t="s">
        <v>99</v>
      </c>
      <c r="H12" s="182" t="s">
        <v>203</v>
      </c>
      <c r="I12" s="183" t="s">
        <v>227</v>
      </c>
      <c r="J12" s="182" t="s">
        <v>204</v>
      </c>
      <c r="K12" s="182" t="s">
        <v>204</v>
      </c>
      <c r="L12" s="182" t="s">
        <v>99</v>
      </c>
      <c r="M12" s="184">
        <v>0</v>
      </c>
      <c r="N12" s="182" t="s">
        <v>196</v>
      </c>
    </row>
    <row r="13" spans="1:14" ht="63.75" x14ac:dyDescent="0.25">
      <c r="A13" s="181">
        <v>3</v>
      </c>
      <c r="B13" s="141" t="s">
        <v>390</v>
      </c>
      <c r="C13" s="182"/>
      <c r="D13" s="181" t="s">
        <v>49</v>
      </c>
      <c r="E13" s="182" t="s">
        <v>50</v>
      </c>
      <c r="F13" s="182"/>
      <c r="G13" s="182" t="s">
        <v>99</v>
      </c>
      <c r="H13" s="182" t="s">
        <v>203</v>
      </c>
      <c r="I13" s="183" t="s">
        <v>227</v>
      </c>
      <c r="J13" s="182" t="s">
        <v>204</v>
      </c>
      <c r="K13" s="182" t="s">
        <v>204</v>
      </c>
      <c r="L13" s="182" t="s">
        <v>99</v>
      </c>
      <c r="M13" s="184">
        <v>0</v>
      </c>
      <c r="N13" s="182" t="s">
        <v>196</v>
      </c>
    </row>
    <row r="14" spans="1:14" ht="89.25" x14ac:dyDescent="0.25">
      <c r="A14" s="181">
        <v>4</v>
      </c>
      <c r="B14" s="141" t="s">
        <v>391</v>
      </c>
      <c r="C14" s="182"/>
      <c r="D14" s="181" t="s">
        <v>49</v>
      </c>
      <c r="E14" s="182" t="s">
        <v>50</v>
      </c>
      <c r="F14" s="182"/>
      <c r="G14" s="182" t="s">
        <v>99</v>
      </c>
      <c r="H14" s="182" t="s">
        <v>203</v>
      </c>
      <c r="I14" s="183" t="s">
        <v>227</v>
      </c>
      <c r="J14" s="182" t="s">
        <v>204</v>
      </c>
      <c r="K14" s="182" t="s">
        <v>204</v>
      </c>
      <c r="L14" s="182" t="s">
        <v>99</v>
      </c>
      <c r="M14" s="184">
        <v>0</v>
      </c>
      <c r="N14" s="182" t="s">
        <v>196</v>
      </c>
    </row>
    <row r="15" spans="1:14" ht="25.5" x14ac:dyDescent="0.25">
      <c r="A15" s="181">
        <v>5</v>
      </c>
      <c r="B15" s="141" t="s">
        <v>392</v>
      </c>
      <c r="C15" s="182"/>
      <c r="D15" s="181" t="s">
        <v>49</v>
      </c>
      <c r="E15" s="182" t="s">
        <v>50</v>
      </c>
      <c r="F15" s="182"/>
      <c r="G15" s="182" t="s">
        <v>99</v>
      </c>
      <c r="H15" s="182" t="s">
        <v>203</v>
      </c>
      <c r="I15" s="183" t="s">
        <v>227</v>
      </c>
      <c r="J15" s="182" t="s">
        <v>204</v>
      </c>
      <c r="K15" s="182" t="s">
        <v>204</v>
      </c>
      <c r="L15" s="182" t="s">
        <v>99</v>
      </c>
      <c r="M15" s="184">
        <v>0</v>
      </c>
      <c r="N15" s="182" t="s">
        <v>196</v>
      </c>
    </row>
    <row r="16" spans="1:14" ht="114.75" x14ac:dyDescent="0.25">
      <c r="A16" s="181">
        <v>6</v>
      </c>
      <c r="B16" s="141" t="s">
        <v>389</v>
      </c>
      <c r="C16" s="182"/>
      <c r="D16" s="181" t="s">
        <v>49</v>
      </c>
      <c r="E16" s="182" t="s">
        <v>50</v>
      </c>
      <c r="F16" s="182"/>
      <c r="G16" s="182" t="s">
        <v>99</v>
      </c>
      <c r="H16" s="182" t="s">
        <v>203</v>
      </c>
      <c r="I16" s="183" t="s">
        <v>227</v>
      </c>
      <c r="J16" s="182" t="s">
        <v>204</v>
      </c>
      <c r="K16" s="182" t="s">
        <v>204</v>
      </c>
      <c r="L16" s="182" t="s">
        <v>99</v>
      </c>
      <c r="M16" s="184">
        <v>0</v>
      </c>
      <c r="N16" s="182" t="s">
        <v>196</v>
      </c>
    </row>
    <row r="17" spans="1:15" x14ac:dyDescent="0.25">
      <c r="A17" s="181"/>
      <c r="B17" s="142" t="s">
        <v>273</v>
      </c>
      <c r="C17" s="182"/>
      <c r="D17" s="181"/>
      <c r="E17" s="182"/>
      <c r="F17" s="182"/>
      <c r="G17" s="182"/>
      <c r="H17" s="182"/>
      <c r="I17" s="183"/>
      <c r="J17" s="182"/>
      <c r="K17" s="182"/>
      <c r="L17" s="182"/>
      <c r="M17" s="185">
        <f>SUM(M11:M16)</f>
        <v>0</v>
      </c>
      <c r="N17" s="182"/>
    </row>
    <row r="18" spans="1:15" x14ac:dyDescent="0.25">
      <c r="A18" s="181"/>
      <c r="B18" s="360" t="s">
        <v>328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</row>
    <row r="19" spans="1:15" ht="25.5" x14ac:dyDescent="0.25">
      <c r="A19" s="181">
        <v>7</v>
      </c>
      <c r="B19" s="143" t="s">
        <v>440</v>
      </c>
      <c r="C19" s="182"/>
      <c r="D19" s="181" t="s">
        <v>49</v>
      </c>
      <c r="E19" s="182" t="s">
        <v>50</v>
      </c>
      <c r="F19" s="182"/>
      <c r="G19" s="182" t="s">
        <v>99</v>
      </c>
      <c r="H19" s="182" t="s">
        <v>205</v>
      </c>
      <c r="I19" s="183" t="s">
        <v>230</v>
      </c>
      <c r="J19" s="182" t="s">
        <v>203</v>
      </c>
      <c r="K19" s="182" t="s">
        <v>203</v>
      </c>
      <c r="L19" s="182" t="s">
        <v>203</v>
      </c>
      <c r="M19" s="184">
        <v>0</v>
      </c>
      <c r="N19" s="182" t="s">
        <v>196</v>
      </c>
    </row>
    <row r="20" spans="1:15" ht="25.5" x14ac:dyDescent="0.25">
      <c r="A20" s="181">
        <v>8</v>
      </c>
      <c r="B20" s="144" t="s">
        <v>71</v>
      </c>
      <c r="C20" s="182"/>
      <c r="D20" s="181" t="s">
        <v>49</v>
      </c>
      <c r="E20" s="182" t="s">
        <v>50</v>
      </c>
      <c r="F20" s="182"/>
      <c r="G20" s="182" t="s">
        <v>99</v>
      </c>
      <c r="H20" s="182" t="s">
        <v>205</v>
      </c>
      <c r="I20" s="183" t="s">
        <v>230</v>
      </c>
      <c r="J20" s="182" t="s">
        <v>203</v>
      </c>
      <c r="K20" s="182" t="s">
        <v>203</v>
      </c>
      <c r="L20" s="182" t="s">
        <v>203</v>
      </c>
      <c r="M20" s="184">
        <v>0</v>
      </c>
      <c r="N20" s="182" t="s">
        <v>196</v>
      </c>
    </row>
    <row r="21" spans="1:15" ht="102" x14ac:dyDescent="0.25">
      <c r="A21" s="181">
        <v>9</v>
      </c>
      <c r="B21" s="144" t="s">
        <v>441</v>
      </c>
      <c r="C21" s="182"/>
      <c r="D21" s="181" t="s">
        <v>49</v>
      </c>
      <c r="E21" s="182" t="s">
        <v>50</v>
      </c>
      <c r="F21" s="182"/>
      <c r="G21" s="182" t="s">
        <v>99</v>
      </c>
      <c r="H21" s="182" t="s">
        <v>205</v>
      </c>
      <c r="I21" s="183" t="s">
        <v>230</v>
      </c>
      <c r="J21" s="182" t="s">
        <v>203</v>
      </c>
      <c r="K21" s="182" t="s">
        <v>203</v>
      </c>
      <c r="L21" s="182" t="s">
        <v>203</v>
      </c>
      <c r="M21" s="184">
        <v>0</v>
      </c>
      <c r="N21" s="182" t="s">
        <v>196</v>
      </c>
    </row>
    <row r="22" spans="1:15" x14ac:dyDescent="0.25">
      <c r="A22" s="181">
        <v>10</v>
      </c>
      <c r="B22" s="144" t="s">
        <v>72</v>
      </c>
      <c r="C22" s="182"/>
      <c r="D22" s="181" t="s">
        <v>49</v>
      </c>
      <c r="E22" s="182" t="s">
        <v>50</v>
      </c>
      <c r="F22" s="182"/>
      <c r="G22" s="182" t="s">
        <v>99</v>
      </c>
      <c r="H22" s="182" t="s">
        <v>205</v>
      </c>
      <c r="I22" s="183" t="s">
        <v>230</v>
      </c>
      <c r="J22" s="182" t="s">
        <v>203</v>
      </c>
      <c r="K22" s="182" t="s">
        <v>203</v>
      </c>
      <c r="L22" s="182" t="s">
        <v>203</v>
      </c>
      <c r="M22" s="184">
        <v>0</v>
      </c>
      <c r="N22" s="182" t="s">
        <v>196</v>
      </c>
    </row>
    <row r="23" spans="1:15" x14ac:dyDescent="0.25">
      <c r="A23" s="181"/>
      <c r="B23" s="142" t="s">
        <v>273</v>
      </c>
      <c r="C23" s="182"/>
      <c r="D23" s="181"/>
      <c r="E23" s="182"/>
      <c r="F23" s="182"/>
      <c r="G23" s="182"/>
      <c r="H23" s="182"/>
      <c r="I23" s="183"/>
      <c r="J23" s="182"/>
      <c r="K23" s="182"/>
      <c r="L23" s="182"/>
      <c r="M23" s="185">
        <f>SUM(M19:M22)</f>
        <v>0</v>
      </c>
      <c r="N23" s="182"/>
    </row>
    <row r="24" spans="1:15" x14ac:dyDescent="0.25">
      <c r="A24" s="181"/>
      <c r="B24" s="360" t="s">
        <v>52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</row>
    <row r="25" spans="1:15" ht="51" x14ac:dyDescent="0.25">
      <c r="A25" s="181">
        <v>11</v>
      </c>
      <c r="B25" s="144" t="s">
        <v>232</v>
      </c>
      <c r="C25" s="182"/>
      <c r="D25" s="181" t="s">
        <v>49</v>
      </c>
      <c r="E25" s="182" t="s">
        <v>50</v>
      </c>
      <c r="F25" s="182"/>
      <c r="G25" s="182" t="s">
        <v>99</v>
      </c>
      <c r="H25" s="186" t="s">
        <v>332</v>
      </c>
      <c r="I25" s="187">
        <v>41778</v>
      </c>
      <c r="J25" s="181">
        <v>1</v>
      </c>
      <c r="K25" s="181">
        <v>1</v>
      </c>
      <c r="L25" s="181">
        <v>2</v>
      </c>
      <c r="M25" s="181">
        <v>0</v>
      </c>
      <c r="N25" s="182" t="s">
        <v>196</v>
      </c>
      <c r="O25" s="188"/>
    </row>
    <row r="26" spans="1:15" ht="51" x14ac:dyDescent="0.25">
      <c r="A26" s="181">
        <v>12</v>
      </c>
      <c r="B26" s="144" t="s">
        <v>233</v>
      </c>
      <c r="C26" s="182"/>
      <c r="D26" s="181" t="s">
        <v>49</v>
      </c>
      <c r="E26" s="182" t="s">
        <v>50</v>
      </c>
      <c r="F26" s="182"/>
      <c r="G26" s="182" t="s">
        <v>99</v>
      </c>
      <c r="H26" s="186" t="s">
        <v>332</v>
      </c>
      <c r="I26" s="187">
        <v>41778</v>
      </c>
      <c r="J26" s="181">
        <v>1</v>
      </c>
      <c r="K26" s="181">
        <v>1</v>
      </c>
      <c r="L26" s="181">
        <v>2</v>
      </c>
      <c r="M26" s="181">
        <v>0</v>
      </c>
      <c r="N26" s="182" t="s">
        <v>196</v>
      </c>
      <c r="O26" s="188"/>
    </row>
    <row r="27" spans="1:15" ht="38.25" x14ac:dyDescent="0.25">
      <c r="A27" s="181">
        <v>13</v>
      </c>
      <c r="B27" s="144" t="s">
        <v>234</v>
      </c>
      <c r="C27" s="182"/>
      <c r="D27" s="181" t="s">
        <v>49</v>
      </c>
      <c r="E27" s="182" t="s">
        <v>50</v>
      </c>
      <c r="F27" s="182"/>
      <c r="G27" s="182" t="s">
        <v>99</v>
      </c>
      <c r="H27" s="186" t="s">
        <v>332</v>
      </c>
      <c r="I27" s="187">
        <v>41778</v>
      </c>
      <c r="J27" s="181">
        <v>1</v>
      </c>
      <c r="K27" s="181">
        <v>1</v>
      </c>
      <c r="L27" s="181">
        <v>2</v>
      </c>
      <c r="M27" s="181">
        <v>0</v>
      </c>
      <c r="N27" s="182" t="s">
        <v>196</v>
      </c>
    </row>
    <row r="28" spans="1:15" ht="30" x14ac:dyDescent="0.25">
      <c r="A28" s="181">
        <v>14</v>
      </c>
      <c r="B28" s="144" t="s">
        <v>419</v>
      </c>
      <c r="C28" s="182"/>
      <c r="D28" s="181" t="s">
        <v>49</v>
      </c>
      <c r="E28" s="182" t="s">
        <v>50</v>
      </c>
      <c r="F28" s="182"/>
      <c r="G28" s="182" t="s">
        <v>99</v>
      </c>
      <c r="H28" s="186" t="s">
        <v>332</v>
      </c>
      <c r="I28" s="187">
        <v>41778</v>
      </c>
      <c r="J28" s="181">
        <v>1</v>
      </c>
      <c r="K28" s="181">
        <v>1</v>
      </c>
      <c r="L28" s="181">
        <v>2</v>
      </c>
      <c r="M28" s="181">
        <v>0</v>
      </c>
      <c r="N28" s="182" t="s">
        <v>196</v>
      </c>
      <c r="O28" s="188"/>
    </row>
    <row r="29" spans="1:15" x14ac:dyDescent="0.25">
      <c r="A29" s="181"/>
      <c r="B29" s="142" t="s">
        <v>273</v>
      </c>
      <c r="C29" s="182"/>
      <c r="D29" s="181"/>
      <c r="E29" s="182"/>
      <c r="F29" s="182"/>
      <c r="G29" s="182"/>
      <c r="H29" s="186"/>
      <c r="I29" s="187"/>
      <c r="J29" s="181"/>
      <c r="K29" s="181"/>
      <c r="L29" s="181"/>
      <c r="M29" s="147">
        <f>SUM(M25:M28)</f>
        <v>0</v>
      </c>
      <c r="N29" s="182"/>
    </row>
    <row r="30" spans="1:15" x14ac:dyDescent="0.25">
      <c r="A30" s="181"/>
      <c r="B30" s="368" t="s">
        <v>54</v>
      </c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70"/>
    </row>
    <row r="31" spans="1:15" ht="30" x14ac:dyDescent="0.25">
      <c r="A31" s="181">
        <v>15</v>
      </c>
      <c r="B31" s="146" t="s">
        <v>393</v>
      </c>
      <c r="C31" s="182"/>
      <c r="D31" s="181" t="s">
        <v>49</v>
      </c>
      <c r="E31" s="182" t="s">
        <v>50</v>
      </c>
      <c r="F31" s="182"/>
      <c r="G31" s="182" t="s">
        <v>99</v>
      </c>
      <c r="H31" s="186">
        <v>217</v>
      </c>
      <c r="I31" s="187">
        <v>41579</v>
      </c>
      <c r="J31" s="181">
        <v>1</v>
      </c>
      <c r="K31" s="181">
        <v>1</v>
      </c>
      <c r="L31" s="181">
        <v>1</v>
      </c>
      <c r="M31" s="181">
        <v>0</v>
      </c>
      <c r="N31" s="182" t="s">
        <v>196</v>
      </c>
    </row>
    <row r="32" spans="1:15" ht="45" x14ac:dyDescent="0.25">
      <c r="A32" s="181">
        <v>16</v>
      </c>
      <c r="B32" s="146" t="s">
        <v>394</v>
      </c>
      <c r="C32" s="182"/>
      <c r="D32" s="181" t="s">
        <v>49</v>
      </c>
      <c r="E32" s="182" t="s">
        <v>50</v>
      </c>
      <c r="F32" s="182"/>
      <c r="G32" s="182" t="s">
        <v>99</v>
      </c>
      <c r="H32" s="186">
        <v>217</v>
      </c>
      <c r="I32" s="187">
        <v>41579</v>
      </c>
      <c r="J32" s="181">
        <v>1</v>
      </c>
      <c r="K32" s="181">
        <v>1</v>
      </c>
      <c r="L32" s="181">
        <v>1</v>
      </c>
      <c r="M32" s="181">
        <v>0</v>
      </c>
      <c r="N32" s="182" t="s">
        <v>196</v>
      </c>
    </row>
    <row r="33" spans="1:14" ht="45" x14ac:dyDescent="0.25">
      <c r="A33" s="181">
        <v>17</v>
      </c>
      <c r="B33" s="146" t="s">
        <v>395</v>
      </c>
      <c r="C33" s="182"/>
      <c r="D33" s="181" t="s">
        <v>49</v>
      </c>
      <c r="E33" s="182" t="s">
        <v>50</v>
      </c>
      <c r="F33" s="182"/>
      <c r="G33" s="182" t="s">
        <v>99</v>
      </c>
      <c r="H33" s="186">
        <v>217</v>
      </c>
      <c r="I33" s="187">
        <v>41579</v>
      </c>
      <c r="J33" s="181">
        <v>1</v>
      </c>
      <c r="K33" s="181">
        <v>1</v>
      </c>
      <c r="L33" s="181">
        <v>1</v>
      </c>
      <c r="M33" s="181">
        <v>0</v>
      </c>
      <c r="N33" s="182" t="s">
        <v>196</v>
      </c>
    </row>
    <row r="34" spans="1:14" ht="75" x14ac:dyDescent="0.25">
      <c r="A34" s="181">
        <v>18</v>
      </c>
      <c r="B34" s="146" t="s">
        <v>396</v>
      </c>
      <c r="C34" s="182"/>
      <c r="D34" s="181" t="s">
        <v>49</v>
      </c>
      <c r="E34" s="182" t="s">
        <v>50</v>
      </c>
      <c r="F34" s="182"/>
      <c r="G34" s="182" t="s">
        <v>99</v>
      </c>
      <c r="H34" s="186">
        <v>217</v>
      </c>
      <c r="I34" s="187">
        <v>41579</v>
      </c>
      <c r="J34" s="181">
        <v>1</v>
      </c>
      <c r="K34" s="181">
        <v>1</v>
      </c>
      <c r="L34" s="181">
        <v>1</v>
      </c>
      <c r="M34" s="181">
        <v>0</v>
      </c>
      <c r="N34" s="182" t="s">
        <v>196</v>
      </c>
    </row>
    <row r="35" spans="1:14" ht="45" x14ac:dyDescent="0.25">
      <c r="A35" s="181">
        <v>19</v>
      </c>
      <c r="B35" s="146" t="s">
        <v>397</v>
      </c>
      <c r="C35" s="182"/>
      <c r="D35" s="181" t="s">
        <v>49</v>
      </c>
      <c r="E35" s="182" t="s">
        <v>50</v>
      </c>
      <c r="F35" s="182"/>
      <c r="G35" s="182" t="s">
        <v>99</v>
      </c>
      <c r="H35" s="186">
        <v>217</v>
      </c>
      <c r="I35" s="187">
        <v>41579</v>
      </c>
      <c r="J35" s="181">
        <v>1</v>
      </c>
      <c r="K35" s="181">
        <v>1</v>
      </c>
      <c r="L35" s="181">
        <v>1</v>
      </c>
      <c r="M35" s="181">
        <v>0</v>
      </c>
      <c r="N35" s="182" t="s">
        <v>196</v>
      </c>
    </row>
    <row r="36" spans="1:14" ht="30" x14ac:dyDescent="0.25">
      <c r="A36" s="181">
        <v>20</v>
      </c>
      <c r="B36" s="146" t="s">
        <v>398</v>
      </c>
      <c r="C36" s="182"/>
      <c r="D36" s="181" t="s">
        <v>49</v>
      </c>
      <c r="E36" s="182" t="s">
        <v>50</v>
      </c>
      <c r="F36" s="182"/>
      <c r="G36" s="182" t="s">
        <v>99</v>
      </c>
      <c r="H36" s="186">
        <v>217</v>
      </c>
      <c r="I36" s="187">
        <v>41579</v>
      </c>
      <c r="J36" s="181">
        <v>1</v>
      </c>
      <c r="K36" s="181">
        <v>1</v>
      </c>
      <c r="L36" s="181">
        <v>1</v>
      </c>
      <c r="M36" s="181">
        <v>0</v>
      </c>
      <c r="N36" s="182" t="s">
        <v>196</v>
      </c>
    </row>
    <row r="37" spans="1:14" x14ac:dyDescent="0.25">
      <c r="A37" s="181"/>
      <c r="B37" s="142" t="s">
        <v>273</v>
      </c>
      <c r="C37" s="182"/>
      <c r="D37" s="181"/>
      <c r="E37" s="182"/>
      <c r="F37" s="182"/>
      <c r="G37" s="182"/>
      <c r="H37" s="186"/>
      <c r="I37" s="187"/>
      <c r="J37" s="181"/>
      <c r="K37" s="181"/>
      <c r="L37" s="181"/>
      <c r="M37" s="147">
        <f>SUM(M31:M36)</f>
        <v>0</v>
      </c>
      <c r="N37" s="182"/>
    </row>
    <row r="38" spans="1:14" x14ac:dyDescent="0.25">
      <c r="A38" s="189"/>
      <c r="B38" s="360" t="s">
        <v>55</v>
      </c>
      <c r="C38" s="404"/>
      <c r="D38" s="404"/>
      <c r="E38" s="404"/>
      <c r="F38" s="404"/>
      <c r="G38" s="404"/>
      <c r="H38" s="405"/>
      <c r="I38" s="405"/>
      <c r="J38" s="405"/>
      <c r="K38" s="405"/>
      <c r="L38" s="405"/>
      <c r="M38" s="405"/>
      <c r="N38" s="405"/>
    </row>
    <row r="39" spans="1:14" ht="25.5" x14ac:dyDescent="0.25">
      <c r="A39" s="189">
        <v>21</v>
      </c>
      <c r="B39" s="190" t="s">
        <v>79</v>
      </c>
      <c r="C39" s="189"/>
      <c r="D39" s="189" t="s">
        <v>49</v>
      </c>
      <c r="E39" s="191" t="s">
        <v>50</v>
      </c>
      <c r="F39" s="189"/>
      <c r="G39" s="189">
        <v>2</v>
      </c>
      <c r="H39" s="192" t="s">
        <v>214</v>
      </c>
      <c r="I39" s="193">
        <v>41418</v>
      </c>
      <c r="J39" s="189">
        <v>1</v>
      </c>
      <c r="K39" s="189">
        <v>1</v>
      </c>
      <c r="L39" s="189">
        <v>1</v>
      </c>
      <c r="M39" s="189">
        <v>7179</v>
      </c>
      <c r="N39" s="194" t="s">
        <v>196</v>
      </c>
    </row>
    <row r="40" spans="1:14" ht="25.5" x14ac:dyDescent="0.25">
      <c r="A40" s="189">
        <v>22</v>
      </c>
      <c r="B40" s="190" t="s">
        <v>80</v>
      </c>
      <c r="C40" s="189"/>
      <c r="D40" s="189" t="s">
        <v>49</v>
      </c>
      <c r="E40" s="191" t="s">
        <v>50</v>
      </c>
      <c r="F40" s="189"/>
      <c r="G40" s="189">
        <v>2</v>
      </c>
      <c r="H40" s="192" t="s">
        <v>214</v>
      </c>
      <c r="I40" s="193">
        <v>41418</v>
      </c>
      <c r="J40" s="189">
        <v>1</v>
      </c>
      <c r="K40" s="189">
        <v>1</v>
      </c>
      <c r="L40" s="189">
        <v>1</v>
      </c>
      <c r="M40" s="189">
        <v>4376</v>
      </c>
      <c r="N40" s="194" t="s">
        <v>196</v>
      </c>
    </row>
    <row r="41" spans="1:14" ht="41.25" x14ac:dyDescent="0.25">
      <c r="A41" s="189">
        <v>23</v>
      </c>
      <c r="B41" s="190" t="s">
        <v>211</v>
      </c>
      <c r="C41" s="189"/>
      <c r="D41" s="189" t="s">
        <v>49</v>
      </c>
      <c r="E41" s="191" t="s">
        <v>50</v>
      </c>
      <c r="F41" s="189"/>
      <c r="G41" s="189">
        <v>2</v>
      </c>
      <c r="H41" s="189">
        <v>4</v>
      </c>
      <c r="I41" s="195">
        <v>41418</v>
      </c>
      <c r="J41" s="189">
        <v>1</v>
      </c>
      <c r="K41" s="189">
        <v>1</v>
      </c>
      <c r="L41" s="189">
        <v>1</v>
      </c>
      <c r="M41" s="189">
        <v>946</v>
      </c>
      <c r="N41" s="194" t="s">
        <v>196</v>
      </c>
    </row>
    <row r="42" spans="1:14" ht="25.5" x14ac:dyDescent="0.25">
      <c r="A42" s="189">
        <v>24</v>
      </c>
      <c r="B42" s="190" t="s">
        <v>212</v>
      </c>
      <c r="C42" s="189"/>
      <c r="D42" s="189" t="s">
        <v>49</v>
      </c>
      <c r="E42" s="191" t="s">
        <v>50</v>
      </c>
      <c r="F42" s="189"/>
      <c r="G42" s="189">
        <v>2</v>
      </c>
      <c r="H42" s="189">
        <v>4</v>
      </c>
      <c r="I42" s="195">
        <v>41418</v>
      </c>
      <c r="J42" s="189">
        <v>1</v>
      </c>
      <c r="K42" s="189">
        <v>1</v>
      </c>
      <c r="L42" s="189">
        <v>1</v>
      </c>
      <c r="M42" s="189">
        <v>992</v>
      </c>
      <c r="N42" s="194" t="s">
        <v>196</v>
      </c>
    </row>
    <row r="43" spans="1:14" ht="51" x14ac:dyDescent="0.25">
      <c r="A43" s="189">
        <v>25</v>
      </c>
      <c r="B43" s="190" t="s">
        <v>81</v>
      </c>
      <c r="C43" s="182"/>
      <c r="D43" s="189" t="s">
        <v>49</v>
      </c>
      <c r="E43" s="191" t="s">
        <v>50</v>
      </c>
      <c r="F43" s="182"/>
      <c r="G43" s="182" t="s">
        <v>99</v>
      </c>
      <c r="H43" s="189">
        <v>4</v>
      </c>
      <c r="I43" s="195">
        <v>41418</v>
      </c>
      <c r="J43" s="189">
        <v>1</v>
      </c>
      <c r="K43" s="189">
        <v>1</v>
      </c>
      <c r="L43" s="189">
        <v>1</v>
      </c>
      <c r="M43" s="189">
        <v>0</v>
      </c>
      <c r="N43" s="194" t="s">
        <v>196</v>
      </c>
    </row>
    <row r="44" spans="1:14" x14ac:dyDescent="0.25">
      <c r="A44" s="189"/>
      <c r="B44" s="196" t="s">
        <v>273</v>
      </c>
      <c r="C44" s="182"/>
      <c r="D44" s="189"/>
      <c r="E44" s="191"/>
      <c r="F44" s="182"/>
      <c r="G44" s="182"/>
      <c r="H44" s="189"/>
      <c r="I44" s="195"/>
      <c r="J44" s="189"/>
      <c r="K44" s="189"/>
      <c r="L44" s="189"/>
      <c r="M44" s="197">
        <f>SUM(M39:M43)</f>
        <v>13493</v>
      </c>
      <c r="N44" s="194"/>
    </row>
    <row r="45" spans="1:14" x14ac:dyDescent="0.25">
      <c r="A45" s="189"/>
      <c r="B45" s="360" t="s">
        <v>56</v>
      </c>
      <c r="C45" s="404"/>
      <c r="D45" s="404"/>
      <c r="E45" s="404"/>
      <c r="F45" s="404"/>
      <c r="G45" s="404"/>
      <c r="H45" s="405"/>
      <c r="I45" s="405"/>
      <c r="J45" s="405"/>
      <c r="K45" s="405"/>
      <c r="L45" s="405"/>
      <c r="M45" s="405"/>
      <c r="N45" s="405"/>
    </row>
    <row r="46" spans="1:14" ht="38.25" x14ac:dyDescent="0.25">
      <c r="A46" s="189">
        <v>26</v>
      </c>
      <c r="B46" s="198" t="s">
        <v>82</v>
      </c>
      <c r="C46" s="189"/>
      <c r="D46" s="189" t="s">
        <v>49</v>
      </c>
      <c r="E46" s="191" t="s">
        <v>50</v>
      </c>
      <c r="F46" s="189"/>
      <c r="G46" s="189">
        <v>2</v>
      </c>
      <c r="H46" s="192" t="s">
        <v>214</v>
      </c>
      <c r="I46" s="193">
        <v>41418</v>
      </c>
      <c r="J46" s="189">
        <v>1</v>
      </c>
      <c r="K46" s="189">
        <v>1</v>
      </c>
      <c r="L46" s="189">
        <v>1</v>
      </c>
      <c r="M46" s="199">
        <v>0</v>
      </c>
      <c r="N46" s="194" t="s">
        <v>196</v>
      </c>
    </row>
    <row r="47" spans="1:14" ht="38.25" x14ac:dyDescent="0.25">
      <c r="A47" s="189">
        <v>27</v>
      </c>
      <c r="B47" s="190" t="s">
        <v>83</v>
      </c>
      <c r="C47" s="189"/>
      <c r="D47" s="189" t="s">
        <v>49</v>
      </c>
      <c r="E47" s="191" t="s">
        <v>50</v>
      </c>
      <c r="F47" s="189"/>
      <c r="G47" s="189">
        <v>2</v>
      </c>
      <c r="H47" s="192" t="s">
        <v>214</v>
      </c>
      <c r="I47" s="193">
        <v>41418</v>
      </c>
      <c r="J47" s="189">
        <v>1</v>
      </c>
      <c r="K47" s="189">
        <v>1</v>
      </c>
      <c r="L47" s="189">
        <v>1</v>
      </c>
      <c r="M47" s="272">
        <v>111</v>
      </c>
      <c r="N47" s="194" t="s">
        <v>196</v>
      </c>
    </row>
    <row r="48" spans="1:14" ht="38.25" x14ac:dyDescent="0.25">
      <c r="A48" s="189">
        <v>28</v>
      </c>
      <c r="B48" s="190" t="s">
        <v>84</v>
      </c>
      <c r="C48" s="189"/>
      <c r="D48" s="189" t="s">
        <v>49</v>
      </c>
      <c r="E48" s="191" t="s">
        <v>50</v>
      </c>
      <c r="F48" s="189"/>
      <c r="G48" s="189">
        <v>2</v>
      </c>
      <c r="H48" s="192" t="s">
        <v>214</v>
      </c>
      <c r="I48" s="193">
        <v>41418</v>
      </c>
      <c r="J48" s="189">
        <v>1</v>
      </c>
      <c r="K48" s="189">
        <v>1</v>
      </c>
      <c r="L48" s="189">
        <v>1</v>
      </c>
      <c r="M48" s="272">
        <v>316</v>
      </c>
      <c r="N48" s="194" t="s">
        <v>196</v>
      </c>
    </row>
    <row r="49" spans="1:15" ht="25.5" x14ac:dyDescent="0.25">
      <c r="A49" s="189">
        <v>29</v>
      </c>
      <c r="B49" s="190" t="s">
        <v>85</v>
      </c>
      <c r="C49" s="189"/>
      <c r="D49" s="189" t="s">
        <v>49</v>
      </c>
      <c r="E49" s="191" t="s">
        <v>50</v>
      </c>
      <c r="F49" s="189"/>
      <c r="G49" s="189">
        <v>2</v>
      </c>
      <c r="H49" s="192" t="s">
        <v>214</v>
      </c>
      <c r="I49" s="193">
        <v>41418</v>
      </c>
      <c r="J49" s="189">
        <v>1</v>
      </c>
      <c r="K49" s="189">
        <v>1</v>
      </c>
      <c r="L49" s="189">
        <v>1</v>
      </c>
      <c r="M49" s="272">
        <v>131</v>
      </c>
      <c r="N49" s="194" t="s">
        <v>196</v>
      </c>
    </row>
    <row r="50" spans="1:15" ht="38.25" x14ac:dyDescent="0.25">
      <c r="A50" s="189">
        <v>30</v>
      </c>
      <c r="B50" s="190" t="s">
        <v>86</v>
      </c>
      <c r="C50" s="189"/>
      <c r="D50" s="189" t="s">
        <v>49</v>
      </c>
      <c r="E50" s="191" t="s">
        <v>50</v>
      </c>
      <c r="F50" s="189"/>
      <c r="G50" s="189">
        <v>2</v>
      </c>
      <c r="H50" s="192" t="s">
        <v>214</v>
      </c>
      <c r="I50" s="193">
        <v>41418</v>
      </c>
      <c r="J50" s="189">
        <v>1</v>
      </c>
      <c r="K50" s="189">
        <v>1</v>
      </c>
      <c r="L50" s="189">
        <v>1</v>
      </c>
      <c r="M50" s="272">
        <v>446</v>
      </c>
      <c r="N50" s="194" t="s">
        <v>196</v>
      </c>
    </row>
    <row r="51" spans="1:15" ht="25.5" x14ac:dyDescent="0.25">
      <c r="A51" s="189">
        <v>31</v>
      </c>
      <c r="B51" s="190" t="s">
        <v>87</v>
      </c>
      <c r="C51" s="189"/>
      <c r="D51" s="189" t="s">
        <v>49</v>
      </c>
      <c r="E51" s="191" t="s">
        <v>50</v>
      </c>
      <c r="F51" s="189"/>
      <c r="G51" s="189">
        <v>2</v>
      </c>
      <c r="H51" s="192" t="s">
        <v>214</v>
      </c>
      <c r="I51" s="193">
        <v>41418</v>
      </c>
      <c r="J51" s="189">
        <v>1</v>
      </c>
      <c r="K51" s="189">
        <v>1</v>
      </c>
      <c r="L51" s="189">
        <v>1</v>
      </c>
      <c r="M51" s="272">
        <v>192</v>
      </c>
      <c r="N51" s="194" t="s">
        <v>196</v>
      </c>
    </row>
    <row r="52" spans="1:15" x14ac:dyDescent="0.25">
      <c r="A52" s="189"/>
      <c r="B52" s="196" t="s">
        <v>273</v>
      </c>
      <c r="C52" s="189"/>
      <c r="D52" s="189"/>
      <c r="E52" s="191"/>
      <c r="F52" s="189"/>
      <c r="G52" s="189"/>
      <c r="H52" s="192"/>
      <c r="I52" s="193"/>
      <c r="J52" s="189"/>
      <c r="K52" s="189"/>
      <c r="L52" s="189"/>
      <c r="M52" s="197">
        <f>SUM(M46:M51)</f>
        <v>1196</v>
      </c>
      <c r="N52" s="194"/>
    </row>
    <row r="53" spans="1:15" ht="15" customHeight="1" x14ac:dyDescent="0.25">
      <c r="A53" s="181"/>
      <c r="B53" s="360" t="s">
        <v>685</v>
      </c>
      <c r="C53" s="351"/>
      <c r="D53" s="351"/>
      <c r="E53" s="351"/>
      <c r="F53" s="351"/>
      <c r="G53" s="351"/>
      <c r="H53" s="361"/>
      <c r="I53" s="361"/>
      <c r="J53" s="361"/>
      <c r="K53" s="361"/>
      <c r="L53" s="361"/>
      <c r="M53" s="361"/>
      <c r="N53" s="361"/>
      <c r="O53" s="150"/>
    </row>
    <row r="54" spans="1:15" ht="38.25" x14ac:dyDescent="0.25">
      <c r="A54" s="181">
        <v>32</v>
      </c>
      <c r="B54" s="144" t="s">
        <v>330</v>
      </c>
      <c r="C54" s="181"/>
      <c r="D54" s="181" t="s">
        <v>49</v>
      </c>
      <c r="E54" s="182" t="s">
        <v>50</v>
      </c>
      <c r="F54" s="181"/>
      <c r="G54" s="182" t="s">
        <v>99</v>
      </c>
      <c r="H54" s="328">
        <v>9</v>
      </c>
      <c r="I54" s="200">
        <v>41967</v>
      </c>
      <c r="J54" s="181">
        <v>1</v>
      </c>
      <c r="K54" s="181">
        <v>1</v>
      </c>
      <c r="L54" s="181">
        <v>1</v>
      </c>
      <c r="M54" s="181">
        <v>0</v>
      </c>
      <c r="N54" s="186" t="s">
        <v>196</v>
      </c>
      <c r="O54" s="150"/>
    </row>
    <row r="55" spans="1:15" x14ac:dyDescent="0.25">
      <c r="A55" s="181"/>
      <c r="B55" s="142" t="s">
        <v>273</v>
      </c>
      <c r="C55" s="181"/>
      <c r="D55" s="181"/>
      <c r="E55" s="182"/>
      <c r="F55" s="181"/>
      <c r="G55" s="182"/>
      <c r="H55" s="181"/>
      <c r="I55" s="200"/>
      <c r="J55" s="181"/>
      <c r="K55" s="181"/>
      <c r="L55" s="181"/>
      <c r="M55" s="147">
        <f>SUM(M54)</f>
        <v>0</v>
      </c>
      <c r="N55" s="186"/>
      <c r="O55" s="150"/>
    </row>
    <row r="56" spans="1:15" x14ac:dyDescent="0.25">
      <c r="A56" s="181"/>
      <c r="B56" s="360" t="s">
        <v>267</v>
      </c>
      <c r="C56" s="351"/>
      <c r="D56" s="351"/>
      <c r="E56" s="351"/>
      <c r="F56" s="351"/>
      <c r="G56" s="351"/>
      <c r="H56" s="361"/>
      <c r="I56" s="361"/>
      <c r="J56" s="361"/>
      <c r="K56" s="361"/>
      <c r="L56" s="361"/>
      <c r="M56" s="361"/>
      <c r="N56" s="361"/>
      <c r="O56" s="150"/>
    </row>
    <row r="57" spans="1:15" ht="25.5" x14ac:dyDescent="0.25">
      <c r="A57" s="181">
        <v>33</v>
      </c>
      <c r="B57" s="144" t="s">
        <v>268</v>
      </c>
      <c r="C57" s="181"/>
      <c r="D57" s="181" t="s">
        <v>49</v>
      </c>
      <c r="E57" s="182" t="s">
        <v>50</v>
      </c>
      <c r="F57" s="181"/>
      <c r="G57" s="182" t="s">
        <v>99</v>
      </c>
      <c r="H57" s="181">
        <v>215</v>
      </c>
      <c r="I57" s="200">
        <v>41593</v>
      </c>
      <c r="J57" s="181">
        <v>1</v>
      </c>
      <c r="K57" s="181">
        <v>1</v>
      </c>
      <c r="L57" s="181">
        <v>1</v>
      </c>
      <c r="M57" s="181">
        <v>0</v>
      </c>
      <c r="N57" s="186" t="s">
        <v>196</v>
      </c>
      <c r="O57" s="150"/>
    </row>
    <row r="58" spans="1:15" ht="51" x14ac:dyDescent="0.25">
      <c r="A58" s="181">
        <v>34</v>
      </c>
      <c r="B58" s="144" t="s">
        <v>399</v>
      </c>
      <c r="C58" s="181"/>
      <c r="D58" s="181" t="s">
        <v>49</v>
      </c>
      <c r="E58" s="182" t="s">
        <v>50</v>
      </c>
      <c r="F58" s="181"/>
      <c r="G58" s="182" t="s">
        <v>99</v>
      </c>
      <c r="H58" s="181">
        <v>215</v>
      </c>
      <c r="I58" s="200">
        <v>41593</v>
      </c>
      <c r="J58" s="181">
        <v>1</v>
      </c>
      <c r="K58" s="181">
        <v>1</v>
      </c>
      <c r="L58" s="181">
        <v>1</v>
      </c>
      <c r="M58" s="181">
        <v>0</v>
      </c>
      <c r="N58" s="186" t="s">
        <v>196</v>
      </c>
      <c r="O58" s="150"/>
    </row>
    <row r="59" spans="1:15" x14ac:dyDescent="0.25">
      <c r="A59" s="181"/>
      <c r="B59" s="142" t="s">
        <v>273</v>
      </c>
      <c r="C59" s="181"/>
      <c r="D59" s="181"/>
      <c r="E59" s="182"/>
      <c r="F59" s="181"/>
      <c r="G59" s="182"/>
      <c r="H59" s="181"/>
      <c r="I59" s="200"/>
      <c r="J59" s="181"/>
      <c r="K59" s="181"/>
      <c r="L59" s="181"/>
      <c r="M59" s="147">
        <f>SUM(M57:M58)</f>
        <v>0</v>
      </c>
      <c r="N59" s="186"/>
      <c r="O59" s="150"/>
    </row>
    <row r="60" spans="1:15" x14ac:dyDescent="0.25">
      <c r="A60" s="189"/>
      <c r="B60" s="196" t="s">
        <v>275</v>
      </c>
      <c r="C60" s="189"/>
      <c r="D60" s="189"/>
      <c r="E60" s="191"/>
      <c r="F60" s="189"/>
      <c r="G60" s="189"/>
      <c r="H60" s="192"/>
      <c r="I60" s="193"/>
      <c r="J60" s="189"/>
      <c r="K60" s="189"/>
      <c r="L60" s="189"/>
      <c r="M60" s="197">
        <f>M52+M44+M59+M55+M29+M17+M37+M23</f>
        <v>14689</v>
      </c>
      <c r="N60" s="194"/>
    </row>
    <row r="61" spans="1:15" x14ac:dyDescent="0.25">
      <c r="A61" s="189"/>
      <c r="B61" s="404" t="s">
        <v>44</v>
      </c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</row>
    <row r="62" spans="1:15" x14ac:dyDescent="0.25">
      <c r="A62" s="189"/>
      <c r="B62" s="435" t="s">
        <v>43</v>
      </c>
      <c r="C62" s="435"/>
      <c r="D62" s="435"/>
      <c r="E62" s="435"/>
      <c r="F62" s="435"/>
      <c r="G62" s="435"/>
      <c r="H62" s="454"/>
      <c r="I62" s="454"/>
      <c r="J62" s="454"/>
      <c r="K62" s="454"/>
      <c r="L62" s="454"/>
      <c r="M62" s="454"/>
      <c r="N62" s="454"/>
    </row>
    <row r="63" spans="1:15" x14ac:dyDescent="0.25">
      <c r="A63" s="189"/>
      <c r="B63" s="399" t="s">
        <v>57</v>
      </c>
      <c r="C63" s="399"/>
      <c r="D63" s="399"/>
      <c r="E63" s="399"/>
      <c r="F63" s="399"/>
      <c r="G63" s="399"/>
      <c r="H63" s="400"/>
      <c r="I63" s="400"/>
      <c r="J63" s="400"/>
      <c r="K63" s="400"/>
      <c r="L63" s="400"/>
      <c r="M63" s="400"/>
      <c r="N63" s="400"/>
    </row>
    <row r="64" spans="1:15" x14ac:dyDescent="0.25">
      <c r="A64" s="189"/>
      <c r="B64" s="404" t="s">
        <v>45</v>
      </c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</row>
    <row r="65" spans="1:14" x14ac:dyDescent="0.25">
      <c r="A65" s="189"/>
      <c r="B65" s="455" t="s">
        <v>43</v>
      </c>
      <c r="C65" s="455"/>
      <c r="D65" s="455"/>
      <c r="E65" s="455"/>
      <c r="F65" s="455"/>
      <c r="G65" s="455"/>
      <c r="H65" s="454"/>
      <c r="I65" s="454"/>
      <c r="J65" s="454"/>
      <c r="K65" s="454"/>
      <c r="L65" s="454"/>
      <c r="M65" s="454"/>
      <c r="N65" s="454"/>
    </row>
    <row r="66" spans="1:14" x14ac:dyDescent="0.25">
      <c r="A66" s="360" t="s">
        <v>266</v>
      </c>
      <c r="B66" s="351"/>
      <c r="C66" s="351"/>
      <c r="D66" s="351"/>
      <c r="E66" s="351"/>
      <c r="F66" s="351"/>
      <c r="G66" s="361"/>
      <c r="H66" s="361"/>
      <c r="I66" s="361"/>
      <c r="J66" s="361"/>
      <c r="K66" s="361"/>
      <c r="L66" s="361"/>
      <c r="M66" s="361"/>
      <c r="N66" s="186" t="s">
        <v>96</v>
      </c>
    </row>
    <row r="67" spans="1:14" ht="38.25" x14ac:dyDescent="0.25">
      <c r="A67" s="181">
        <v>35</v>
      </c>
      <c r="B67" s="144" t="s">
        <v>407</v>
      </c>
      <c r="C67" s="181"/>
      <c r="D67" s="181" t="s">
        <v>49</v>
      </c>
      <c r="E67" s="182" t="s">
        <v>50</v>
      </c>
      <c r="F67" s="182"/>
      <c r="G67" s="182" t="s">
        <v>99</v>
      </c>
      <c r="H67" s="182" t="s">
        <v>145</v>
      </c>
      <c r="I67" s="187">
        <v>41500</v>
      </c>
      <c r="J67" s="181">
        <v>1</v>
      </c>
      <c r="K67" s="181">
        <v>1</v>
      </c>
      <c r="L67" s="181">
        <v>1</v>
      </c>
      <c r="M67" s="181">
        <v>0</v>
      </c>
      <c r="N67" s="186" t="s">
        <v>96</v>
      </c>
    </row>
    <row r="68" spans="1:14" ht="76.5" x14ac:dyDescent="0.25">
      <c r="A68" s="181">
        <v>36</v>
      </c>
      <c r="B68" s="144" t="s">
        <v>408</v>
      </c>
      <c r="C68" s="181"/>
      <c r="D68" s="181" t="s">
        <v>49</v>
      </c>
      <c r="E68" s="182" t="s">
        <v>50</v>
      </c>
      <c r="F68" s="182"/>
      <c r="G68" s="182" t="s">
        <v>99</v>
      </c>
      <c r="H68" s="182" t="s">
        <v>145</v>
      </c>
      <c r="I68" s="187">
        <v>41500</v>
      </c>
      <c r="J68" s="181">
        <v>1</v>
      </c>
      <c r="K68" s="181">
        <v>1</v>
      </c>
      <c r="L68" s="181">
        <v>1</v>
      </c>
      <c r="M68" s="181">
        <v>0</v>
      </c>
      <c r="N68" s="186" t="s">
        <v>96</v>
      </c>
    </row>
    <row r="69" spans="1:14" ht="51" x14ac:dyDescent="0.25">
      <c r="A69" s="181">
        <v>37</v>
      </c>
      <c r="B69" s="144" t="s">
        <v>409</v>
      </c>
      <c r="C69" s="182"/>
      <c r="D69" s="181" t="s">
        <v>49</v>
      </c>
      <c r="E69" s="182" t="s">
        <v>50</v>
      </c>
      <c r="F69" s="182"/>
      <c r="G69" s="182" t="s">
        <v>99</v>
      </c>
      <c r="H69" s="182" t="s">
        <v>145</v>
      </c>
      <c r="I69" s="187">
        <v>41500</v>
      </c>
      <c r="J69" s="181">
        <v>1</v>
      </c>
      <c r="K69" s="181">
        <v>1</v>
      </c>
      <c r="L69" s="181">
        <v>1</v>
      </c>
      <c r="M69" s="181">
        <v>0</v>
      </c>
      <c r="N69" s="186" t="s">
        <v>96</v>
      </c>
    </row>
    <row r="70" spans="1:14" ht="51" x14ac:dyDescent="0.25">
      <c r="A70" s="181">
        <v>38</v>
      </c>
      <c r="B70" s="144" t="s">
        <v>410</v>
      </c>
      <c r="C70" s="181"/>
      <c r="D70" s="181" t="s">
        <v>49</v>
      </c>
      <c r="E70" s="182" t="s">
        <v>50</v>
      </c>
      <c r="F70" s="182"/>
      <c r="G70" s="182" t="s">
        <v>99</v>
      </c>
      <c r="H70" s="182" t="s">
        <v>145</v>
      </c>
      <c r="I70" s="187">
        <v>41500</v>
      </c>
      <c r="J70" s="181">
        <v>1</v>
      </c>
      <c r="K70" s="181">
        <v>1</v>
      </c>
      <c r="L70" s="181">
        <v>1</v>
      </c>
      <c r="M70" s="181">
        <v>0</v>
      </c>
      <c r="N70" s="186" t="s">
        <v>96</v>
      </c>
    </row>
    <row r="71" spans="1:14" ht="25.5" x14ac:dyDescent="0.25">
      <c r="A71" s="181">
        <v>39</v>
      </c>
      <c r="B71" s="144" t="s">
        <v>411</v>
      </c>
      <c r="C71" s="181"/>
      <c r="D71" s="181" t="s">
        <v>49</v>
      </c>
      <c r="E71" s="182" t="s">
        <v>50</v>
      </c>
      <c r="F71" s="182"/>
      <c r="G71" s="182" t="s">
        <v>99</v>
      </c>
      <c r="H71" s="182" t="s">
        <v>145</v>
      </c>
      <c r="I71" s="187">
        <v>41500</v>
      </c>
      <c r="J71" s="181">
        <v>1</v>
      </c>
      <c r="K71" s="181">
        <v>1</v>
      </c>
      <c r="L71" s="181">
        <v>1</v>
      </c>
      <c r="M71" s="181">
        <v>0</v>
      </c>
      <c r="N71" s="186" t="s">
        <v>96</v>
      </c>
    </row>
    <row r="72" spans="1:14" ht="102" x14ac:dyDescent="0.25">
      <c r="A72" s="181">
        <v>40</v>
      </c>
      <c r="B72" s="144" t="s">
        <v>412</v>
      </c>
      <c r="C72" s="182"/>
      <c r="D72" s="181" t="s">
        <v>49</v>
      </c>
      <c r="E72" s="182" t="s">
        <v>50</v>
      </c>
      <c r="F72" s="182"/>
      <c r="G72" s="182" t="s">
        <v>99</v>
      </c>
      <c r="H72" s="182" t="s">
        <v>145</v>
      </c>
      <c r="I72" s="187">
        <v>41500</v>
      </c>
      <c r="J72" s="181">
        <v>1</v>
      </c>
      <c r="K72" s="181">
        <v>1</v>
      </c>
      <c r="L72" s="181">
        <v>1</v>
      </c>
      <c r="M72" s="181">
        <v>0</v>
      </c>
      <c r="N72" s="186" t="s">
        <v>96</v>
      </c>
    </row>
    <row r="73" spans="1:14" ht="38.25" x14ac:dyDescent="0.25">
      <c r="A73" s="181">
        <v>41</v>
      </c>
      <c r="B73" s="144" t="s">
        <v>413</v>
      </c>
      <c r="C73" s="181"/>
      <c r="D73" s="181" t="s">
        <v>49</v>
      </c>
      <c r="E73" s="182" t="s">
        <v>50</v>
      </c>
      <c r="F73" s="182"/>
      <c r="G73" s="182" t="s">
        <v>99</v>
      </c>
      <c r="H73" s="182" t="s">
        <v>145</v>
      </c>
      <c r="I73" s="187">
        <v>41500</v>
      </c>
      <c r="J73" s="181">
        <v>1</v>
      </c>
      <c r="K73" s="181">
        <v>1</v>
      </c>
      <c r="L73" s="181">
        <v>1</v>
      </c>
      <c r="M73" s="181">
        <v>0</v>
      </c>
      <c r="N73" s="186" t="s">
        <v>96</v>
      </c>
    </row>
    <row r="74" spans="1:14" ht="25.5" x14ac:dyDescent="0.25">
      <c r="A74" s="181">
        <v>42</v>
      </c>
      <c r="B74" s="144" t="s">
        <v>414</v>
      </c>
      <c r="C74" s="182"/>
      <c r="D74" s="181" t="s">
        <v>49</v>
      </c>
      <c r="E74" s="182" t="s">
        <v>50</v>
      </c>
      <c r="F74" s="182"/>
      <c r="G74" s="182" t="s">
        <v>99</v>
      </c>
      <c r="H74" s="182" t="s">
        <v>145</v>
      </c>
      <c r="I74" s="187">
        <v>41500</v>
      </c>
      <c r="J74" s="181">
        <v>1</v>
      </c>
      <c r="K74" s="181">
        <v>1</v>
      </c>
      <c r="L74" s="181">
        <v>1</v>
      </c>
      <c r="M74" s="181">
        <v>0</v>
      </c>
      <c r="N74" s="186" t="s">
        <v>96</v>
      </c>
    </row>
    <row r="75" spans="1:14" x14ac:dyDescent="0.25">
      <c r="A75" s="181"/>
      <c r="B75" s="142" t="s">
        <v>273</v>
      </c>
      <c r="C75" s="182"/>
      <c r="D75" s="181"/>
      <c r="E75" s="182"/>
      <c r="F75" s="182"/>
      <c r="G75" s="182"/>
      <c r="H75" s="182"/>
      <c r="I75" s="187"/>
      <c r="J75" s="181"/>
      <c r="K75" s="181"/>
      <c r="L75" s="181"/>
      <c r="M75" s="147">
        <f>SUM(M67:M74)</f>
        <v>0</v>
      </c>
      <c r="N75" s="186"/>
    </row>
    <row r="76" spans="1:14" x14ac:dyDescent="0.25">
      <c r="A76" s="181"/>
      <c r="B76" s="142" t="s">
        <v>277</v>
      </c>
      <c r="C76" s="182"/>
      <c r="D76" s="181"/>
      <c r="E76" s="182"/>
      <c r="F76" s="182"/>
      <c r="G76" s="182"/>
      <c r="H76" s="182"/>
      <c r="I76" s="187"/>
      <c r="J76" s="181"/>
      <c r="K76" s="181"/>
      <c r="L76" s="181"/>
      <c r="M76" s="180">
        <f>M75+M64</f>
        <v>0</v>
      </c>
      <c r="N76" s="186"/>
    </row>
    <row r="77" spans="1:14" x14ac:dyDescent="0.25">
      <c r="A77" s="189"/>
      <c r="B77" s="404" t="s">
        <v>46</v>
      </c>
      <c r="C77" s="407"/>
      <c r="D77" s="407"/>
      <c r="E77" s="407"/>
      <c r="F77" s="407"/>
      <c r="G77" s="407"/>
      <c r="H77" s="407"/>
      <c r="I77" s="407"/>
      <c r="J77" s="407"/>
      <c r="K77" s="407"/>
      <c r="L77" s="407"/>
      <c r="M77" s="407"/>
      <c r="N77" s="407"/>
    </row>
    <row r="78" spans="1:14" x14ac:dyDescent="0.25">
      <c r="A78" s="189"/>
      <c r="B78" s="399" t="s">
        <v>43</v>
      </c>
      <c r="C78" s="399"/>
      <c r="D78" s="399"/>
      <c r="E78" s="399"/>
      <c r="F78" s="399"/>
      <c r="G78" s="399"/>
      <c r="H78" s="400"/>
      <c r="I78" s="400"/>
      <c r="J78" s="400"/>
      <c r="K78" s="400"/>
      <c r="L78" s="400"/>
      <c r="M78" s="400"/>
      <c r="N78" s="400"/>
    </row>
    <row r="79" spans="1:14" x14ac:dyDescent="0.25">
      <c r="A79" s="189"/>
      <c r="B79" s="399" t="s">
        <v>57</v>
      </c>
      <c r="C79" s="399"/>
      <c r="D79" s="399"/>
      <c r="E79" s="399"/>
      <c r="F79" s="399"/>
      <c r="G79" s="399"/>
      <c r="H79" s="400"/>
      <c r="I79" s="400"/>
      <c r="J79" s="400"/>
      <c r="K79" s="400"/>
      <c r="L79" s="400"/>
      <c r="M79" s="400"/>
      <c r="N79" s="400"/>
    </row>
    <row r="80" spans="1:14" ht="25.5" x14ac:dyDescent="0.25">
      <c r="A80" s="201" t="s">
        <v>6</v>
      </c>
      <c r="B80" s="197" t="s">
        <v>421</v>
      </c>
      <c r="C80" s="202" t="s">
        <v>95</v>
      </c>
      <c r="D80" s="202" t="s">
        <v>58</v>
      </c>
      <c r="E80" s="202" t="s">
        <v>64</v>
      </c>
      <c r="F80" s="202" t="s">
        <v>206</v>
      </c>
      <c r="G80" s="202" t="s">
        <v>96</v>
      </c>
      <c r="H80" s="203" t="s">
        <v>95</v>
      </c>
      <c r="I80" s="202" t="s">
        <v>64</v>
      </c>
      <c r="J80" s="202" t="s">
        <v>97</v>
      </c>
      <c r="K80" s="202" t="s">
        <v>97</v>
      </c>
      <c r="L80" s="202" t="s">
        <v>95</v>
      </c>
      <c r="M80" s="241">
        <f>M76+M60</f>
        <v>14689</v>
      </c>
      <c r="N80" s="202" t="s">
        <v>10</v>
      </c>
    </row>
    <row r="81" spans="1:16" ht="15.6" customHeight="1" x14ac:dyDescent="0.25">
      <c r="A81" s="401" t="s">
        <v>65</v>
      </c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186">
        <v>7</v>
      </c>
    </row>
    <row r="82" spans="1:16" ht="18.600000000000001" customHeight="1" x14ac:dyDescent="0.25">
      <c r="A82" s="401" t="s">
        <v>284</v>
      </c>
      <c r="B82" s="403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186">
        <v>1</v>
      </c>
    </row>
    <row r="83" spans="1:16" ht="18" customHeight="1" x14ac:dyDescent="0.25">
      <c r="A83" s="401" t="s">
        <v>216</v>
      </c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186">
        <v>12</v>
      </c>
    </row>
    <row r="84" spans="1:16" ht="18.600000000000001" customHeight="1" x14ac:dyDescent="0.25">
      <c r="A84" s="401" t="s">
        <v>216</v>
      </c>
      <c r="B84" s="403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186">
        <v>5</v>
      </c>
    </row>
    <row r="85" spans="1:16" ht="12.6" customHeight="1" x14ac:dyDescent="0.25">
      <c r="A85" s="401" t="s">
        <v>68</v>
      </c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186">
        <v>7</v>
      </c>
    </row>
    <row r="86" spans="1:16" ht="15.6" customHeight="1" x14ac:dyDescent="0.25">
      <c r="A86" s="401" t="s">
        <v>69</v>
      </c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186">
        <v>7</v>
      </c>
    </row>
    <row r="87" spans="1:16" ht="16.149999999999999" customHeight="1" x14ac:dyDescent="0.25">
      <c r="A87" s="401" t="s">
        <v>70</v>
      </c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186">
        <v>0</v>
      </c>
    </row>
    <row r="88" spans="1:16" ht="35.450000000000003" customHeight="1" x14ac:dyDescent="0.25">
      <c r="A88" s="397" t="s">
        <v>200</v>
      </c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</row>
    <row r="89" spans="1:16" ht="33.75" customHeight="1" x14ac:dyDescent="0.25">
      <c r="A89" s="397" t="s">
        <v>202</v>
      </c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</row>
    <row r="90" spans="1:16" ht="51.75" customHeight="1" x14ac:dyDescent="0.25">
      <c r="A90" s="436" t="s">
        <v>286</v>
      </c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</row>
    <row r="91" spans="1:16" ht="21" customHeight="1" x14ac:dyDescent="0.25"/>
    <row r="92" spans="1:16" s="150" customFormat="1" ht="31.5" customHeight="1" x14ac:dyDescent="0.25">
      <c r="A92" s="352" t="s">
        <v>369</v>
      </c>
      <c r="B92" s="352"/>
      <c r="C92" s="352"/>
      <c r="D92" s="206"/>
      <c r="E92" s="206"/>
      <c r="F92" s="353"/>
      <c r="G92" s="353"/>
      <c r="H92" s="352" t="s">
        <v>353</v>
      </c>
      <c r="I92" s="352"/>
      <c r="J92" s="352"/>
      <c r="P92" s="155"/>
    </row>
    <row r="93" spans="1:16" s="150" customFormat="1" ht="15.75" x14ac:dyDescent="0.25">
      <c r="A93" s="207"/>
      <c r="B93" s="148"/>
      <c r="C93" s="208"/>
      <c r="D93" s="209"/>
      <c r="H93" s="210"/>
      <c r="I93" s="210"/>
      <c r="J93" s="210"/>
      <c r="P93" s="155"/>
    </row>
    <row r="94" spans="1:16" s="149" customFormat="1" ht="20.25" customHeight="1" x14ac:dyDescent="0.25">
      <c r="A94" s="211" t="s">
        <v>301</v>
      </c>
      <c r="C94" s="211"/>
      <c r="D94" s="206"/>
      <c r="E94" s="206"/>
      <c r="F94" s="211"/>
      <c r="G94" s="211"/>
      <c r="H94" s="212" t="s">
        <v>288</v>
      </c>
      <c r="I94" s="212"/>
      <c r="J94" s="213"/>
      <c r="P94" s="216"/>
    </row>
    <row r="95" spans="1:16" s="214" customFormat="1" ht="15.75" x14ac:dyDescent="0.25">
      <c r="A95" s="346" t="s">
        <v>370</v>
      </c>
      <c r="B95" s="346"/>
      <c r="C95" s="346"/>
      <c r="P95" s="217"/>
    </row>
  </sheetData>
  <mergeCells count="40">
    <mergeCell ref="B30:N30"/>
    <mergeCell ref="F1:N1"/>
    <mergeCell ref="B3:N3"/>
    <mergeCell ref="A4:N4"/>
    <mergeCell ref="A5:A6"/>
    <mergeCell ref="B5:B6"/>
    <mergeCell ref="C5:N5"/>
    <mergeCell ref="A2:B2"/>
    <mergeCell ref="B8:N8"/>
    <mergeCell ref="B9:N9"/>
    <mergeCell ref="B10:N10"/>
    <mergeCell ref="B18:N18"/>
    <mergeCell ref="B24:N24"/>
    <mergeCell ref="B78:N78"/>
    <mergeCell ref="B38:N38"/>
    <mergeCell ref="B45:N45"/>
    <mergeCell ref="B53:N53"/>
    <mergeCell ref="B56:N56"/>
    <mergeCell ref="B61:N61"/>
    <mergeCell ref="B62:N62"/>
    <mergeCell ref="B63:N63"/>
    <mergeCell ref="B64:N64"/>
    <mergeCell ref="B65:N65"/>
    <mergeCell ref="A66:M66"/>
    <mergeCell ref="B77:N77"/>
    <mergeCell ref="A87:M87"/>
    <mergeCell ref="B79:N79"/>
    <mergeCell ref="A81:M81"/>
    <mergeCell ref="A82:M82"/>
    <mergeCell ref="A83:M83"/>
    <mergeCell ref="A84:M84"/>
    <mergeCell ref="A85:M85"/>
    <mergeCell ref="A86:M86"/>
    <mergeCell ref="A95:C95"/>
    <mergeCell ref="A92:C92"/>
    <mergeCell ref="F92:G92"/>
    <mergeCell ref="H92:J92"/>
    <mergeCell ref="A88:N88"/>
    <mergeCell ref="A89:N89"/>
    <mergeCell ref="A90:N90"/>
  </mergeCells>
  <pageMargins left="0.7" right="0.7" top="0.75" bottom="0.75" header="0.3" footer="0.3"/>
  <pageSetup paperSize="9" scale="84" orientation="landscape" horizontalDpi="0" verticalDpi="0" r:id="rId1"/>
  <rowBreaks count="2" manualBreakCount="2">
    <brk id="47" max="13" man="1"/>
    <brk id="68" max="13" man="1"/>
  </rowBreaks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34" zoomScaleNormal="100" workbookViewId="0">
      <selection activeCell="A35" sqref="A35"/>
    </sheetView>
  </sheetViews>
  <sheetFormatPr defaultRowHeight="15" x14ac:dyDescent="0.25"/>
  <cols>
    <col min="1" max="1" width="6.5703125" customWidth="1"/>
    <col min="2" max="2" width="40.42578125" customWidth="1"/>
    <col min="3" max="3" width="6.5703125" customWidth="1"/>
    <col min="4" max="4" width="6.7109375" customWidth="1"/>
    <col min="5" max="5" width="12.7109375" customWidth="1"/>
    <col min="6" max="6" width="10.7109375" customWidth="1"/>
    <col min="7" max="7" width="5.28515625" customWidth="1"/>
    <col min="8" max="8" width="6.140625" customWidth="1"/>
    <col min="9" max="9" width="9.7109375" customWidth="1"/>
    <col min="10" max="12" width="7.140625" customWidth="1"/>
    <col min="13" max="13" width="7.42578125" customWidth="1"/>
    <col min="14" max="14" width="6.5703125" customWidth="1"/>
  </cols>
  <sheetData>
    <row r="1" spans="1:14" ht="80.25" customHeight="1" x14ac:dyDescent="0.25">
      <c r="A1" s="57"/>
      <c r="B1" s="58"/>
      <c r="C1" s="58"/>
      <c r="D1" s="58"/>
      <c r="E1" s="58"/>
      <c r="F1" s="371" t="s">
        <v>420</v>
      </c>
      <c r="G1" s="371"/>
      <c r="H1" s="371"/>
      <c r="I1" s="371"/>
      <c r="J1" s="371"/>
      <c r="K1" s="371"/>
      <c r="L1" s="371"/>
      <c r="M1" s="371"/>
      <c r="N1" s="371"/>
    </row>
    <row r="2" spans="1:14" ht="28.5" customHeight="1" x14ac:dyDescent="0.25">
      <c r="A2" s="331" t="s">
        <v>444</v>
      </c>
      <c r="B2" s="331"/>
      <c r="C2" s="55"/>
      <c r="D2" s="55"/>
      <c r="E2" s="55"/>
      <c r="F2" s="55"/>
      <c r="G2" s="55"/>
      <c r="H2" s="55"/>
      <c r="I2" s="1"/>
      <c r="K2" s="56"/>
      <c r="L2" s="79" t="s">
        <v>357</v>
      </c>
      <c r="M2" s="56"/>
      <c r="N2" s="56"/>
    </row>
    <row r="3" spans="1:14" ht="42.75" customHeight="1" x14ac:dyDescent="0.25">
      <c r="A3" s="244" t="s">
        <v>48</v>
      </c>
      <c r="B3" s="444" t="s">
        <v>354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</row>
    <row r="4" spans="1:14" ht="15.75" customHeight="1" x14ac:dyDescent="0.25">
      <c r="A4" s="468" t="s">
        <v>38</v>
      </c>
      <c r="B4" s="468"/>
      <c r="C4" s="468"/>
      <c r="D4" s="468"/>
      <c r="E4" s="468"/>
      <c r="F4" s="468"/>
      <c r="G4" s="468"/>
      <c r="H4" s="468"/>
      <c r="I4" s="468"/>
      <c r="J4" s="469"/>
      <c r="K4" s="469"/>
      <c r="L4" s="469"/>
      <c r="M4" s="469"/>
      <c r="N4" s="469"/>
    </row>
    <row r="5" spans="1:14" ht="17.25" customHeight="1" x14ac:dyDescent="0.25">
      <c r="A5" s="470" t="s">
        <v>39</v>
      </c>
      <c r="B5" s="470" t="s">
        <v>40</v>
      </c>
      <c r="C5" s="470" t="s">
        <v>120</v>
      </c>
      <c r="D5" s="470"/>
      <c r="E5" s="470"/>
      <c r="F5" s="470"/>
      <c r="G5" s="470"/>
      <c r="H5" s="445"/>
      <c r="I5" s="445"/>
      <c r="J5" s="445"/>
      <c r="K5" s="445"/>
      <c r="L5" s="445"/>
      <c r="M5" s="445"/>
      <c r="N5" s="445"/>
    </row>
    <row r="6" spans="1:14" ht="124.5" customHeight="1" x14ac:dyDescent="0.25">
      <c r="A6" s="470"/>
      <c r="B6" s="470"/>
      <c r="C6" s="26" t="s">
        <v>62</v>
      </c>
      <c r="D6" s="26" t="s">
        <v>63</v>
      </c>
      <c r="E6" s="26" t="s">
        <v>118</v>
      </c>
      <c r="F6" s="26" t="s">
        <v>41</v>
      </c>
      <c r="G6" s="26" t="s">
        <v>119</v>
      </c>
      <c r="H6" s="26" t="s">
        <v>60</v>
      </c>
      <c r="I6" s="26" t="s">
        <v>61</v>
      </c>
      <c r="J6" s="26" t="s">
        <v>121</v>
      </c>
      <c r="K6" s="26" t="s">
        <v>122</v>
      </c>
      <c r="L6" s="26" t="s">
        <v>123</v>
      </c>
      <c r="M6" s="26" t="s">
        <v>198</v>
      </c>
      <c r="N6" s="26" t="s">
        <v>199</v>
      </c>
    </row>
    <row r="7" spans="1:14" ht="15.75" x14ac:dyDescent="0.25">
      <c r="A7" s="23">
        <v>1</v>
      </c>
      <c r="B7" s="23">
        <v>2</v>
      </c>
      <c r="C7" s="23">
        <v>3</v>
      </c>
      <c r="D7" s="23">
        <v>5</v>
      </c>
      <c r="E7" s="23">
        <v>6</v>
      </c>
      <c r="F7" s="22">
        <v>7</v>
      </c>
      <c r="G7" s="136">
        <v>8</v>
      </c>
      <c r="H7" s="136">
        <v>9</v>
      </c>
      <c r="I7" s="136">
        <v>10</v>
      </c>
      <c r="J7" s="136">
        <v>11</v>
      </c>
      <c r="K7" s="136">
        <v>12</v>
      </c>
      <c r="L7" s="136">
        <v>13</v>
      </c>
      <c r="M7" s="136">
        <v>14</v>
      </c>
      <c r="N7" s="136">
        <v>15</v>
      </c>
    </row>
    <row r="8" spans="1:14" ht="24.75" customHeight="1" x14ac:dyDescent="0.25">
      <c r="A8" s="137"/>
      <c r="B8" s="464" t="s">
        <v>42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</row>
    <row r="9" spans="1:14" x14ac:dyDescent="0.25">
      <c r="A9" s="138"/>
      <c r="B9" s="465" t="s">
        <v>43</v>
      </c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</row>
    <row r="10" spans="1:14" ht="27" customHeight="1" x14ac:dyDescent="0.25">
      <c r="A10" s="138"/>
      <c r="B10" s="449" t="s">
        <v>55</v>
      </c>
      <c r="C10" s="464"/>
      <c r="D10" s="464"/>
      <c r="E10" s="464"/>
      <c r="F10" s="464"/>
      <c r="G10" s="464"/>
      <c r="H10" s="466"/>
      <c r="I10" s="466"/>
      <c r="J10" s="466"/>
      <c r="K10" s="466"/>
      <c r="L10" s="466"/>
      <c r="M10" s="466"/>
      <c r="N10" s="466"/>
    </row>
    <row r="11" spans="1:14" ht="45.75" customHeight="1" x14ac:dyDescent="0.25">
      <c r="A11" s="138">
        <v>1</v>
      </c>
      <c r="B11" s="28" t="s">
        <v>79</v>
      </c>
      <c r="C11" s="138"/>
      <c r="D11" s="138" t="s">
        <v>49</v>
      </c>
      <c r="E11" s="30" t="s">
        <v>50</v>
      </c>
      <c r="F11" s="138"/>
      <c r="G11" s="138">
        <v>2</v>
      </c>
      <c r="H11" s="32" t="s">
        <v>214</v>
      </c>
      <c r="I11" s="31">
        <v>41418</v>
      </c>
      <c r="J11" s="138">
        <v>1</v>
      </c>
      <c r="K11" s="138">
        <v>1</v>
      </c>
      <c r="L11" s="138">
        <v>1</v>
      </c>
      <c r="M11" s="138">
        <v>2762</v>
      </c>
      <c r="N11" s="38" t="s">
        <v>196</v>
      </c>
    </row>
    <row r="12" spans="1:14" ht="39.75" customHeight="1" x14ac:dyDescent="0.25">
      <c r="A12" s="138">
        <v>2</v>
      </c>
      <c r="B12" s="28" t="s">
        <v>80</v>
      </c>
      <c r="C12" s="138"/>
      <c r="D12" s="138" t="s">
        <v>49</v>
      </c>
      <c r="E12" s="30" t="s">
        <v>50</v>
      </c>
      <c r="F12" s="138"/>
      <c r="G12" s="138">
        <v>2</v>
      </c>
      <c r="H12" s="32" t="s">
        <v>214</v>
      </c>
      <c r="I12" s="31">
        <v>41418</v>
      </c>
      <c r="J12" s="138">
        <v>1</v>
      </c>
      <c r="K12" s="138">
        <v>1</v>
      </c>
      <c r="L12" s="138">
        <v>1</v>
      </c>
      <c r="M12" s="138">
        <v>277</v>
      </c>
      <c r="N12" s="38" t="s">
        <v>196</v>
      </c>
    </row>
    <row r="13" spans="1:14" ht="56.25" customHeight="1" x14ac:dyDescent="0.25">
      <c r="A13" s="138">
        <v>3</v>
      </c>
      <c r="B13" s="28" t="s">
        <v>211</v>
      </c>
      <c r="C13" s="138"/>
      <c r="D13" s="138" t="s">
        <v>49</v>
      </c>
      <c r="E13" s="30" t="s">
        <v>50</v>
      </c>
      <c r="F13" s="138"/>
      <c r="G13" s="138">
        <v>2</v>
      </c>
      <c r="H13" s="32" t="s">
        <v>214</v>
      </c>
      <c r="I13" s="31">
        <v>41418</v>
      </c>
      <c r="J13" s="138">
        <v>1</v>
      </c>
      <c r="K13" s="138">
        <v>1</v>
      </c>
      <c r="L13" s="138">
        <v>1</v>
      </c>
      <c r="M13" s="138">
        <v>226</v>
      </c>
      <c r="N13" s="38" t="s">
        <v>196</v>
      </c>
    </row>
    <row r="14" spans="1:14" ht="47.45" customHeight="1" x14ac:dyDescent="0.25">
      <c r="A14" s="138">
        <v>4</v>
      </c>
      <c r="B14" s="28" t="s">
        <v>212</v>
      </c>
      <c r="C14" s="138"/>
      <c r="D14" s="138" t="s">
        <v>49</v>
      </c>
      <c r="E14" s="30" t="s">
        <v>50</v>
      </c>
      <c r="F14" s="138"/>
      <c r="G14" s="138">
        <v>2</v>
      </c>
      <c r="H14" s="32" t="s">
        <v>214</v>
      </c>
      <c r="I14" s="31">
        <v>41418</v>
      </c>
      <c r="J14" s="138">
        <v>1</v>
      </c>
      <c r="K14" s="138">
        <v>1</v>
      </c>
      <c r="L14" s="138">
        <v>1</v>
      </c>
      <c r="M14" s="138">
        <v>241</v>
      </c>
      <c r="N14" s="38" t="s">
        <v>196</v>
      </c>
    </row>
    <row r="15" spans="1:14" ht="72.75" customHeight="1" x14ac:dyDescent="0.25">
      <c r="A15" s="138">
        <v>5</v>
      </c>
      <c r="B15" s="28" t="s">
        <v>81</v>
      </c>
      <c r="C15" s="48"/>
      <c r="D15" s="138" t="s">
        <v>49</v>
      </c>
      <c r="E15" s="30" t="s">
        <v>50</v>
      </c>
      <c r="F15" s="48"/>
      <c r="G15" s="48" t="s">
        <v>99</v>
      </c>
      <c r="H15" s="32" t="s">
        <v>214</v>
      </c>
      <c r="I15" s="31">
        <v>41418</v>
      </c>
      <c r="J15" s="138">
        <v>1</v>
      </c>
      <c r="K15" s="138">
        <v>1</v>
      </c>
      <c r="L15" s="138">
        <v>1</v>
      </c>
      <c r="M15" s="138">
        <v>0</v>
      </c>
      <c r="N15" s="38" t="s">
        <v>196</v>
      </c>
    </row>
    <row r="16" spans="1:14" ht="21.75" customHeight="1" x14ac:dyDescent="0.25">
      <c r="A16" s="138"/>
      <c r="B16" s="69" t="s">
        <v>273</v>
      </c>
      <c r="C16" s="48"/>
      <c r="D16" s="138"/>
      <c r="E16" s="30"/>
      <c r="F16" s="48"/>
      <c r="G16" s="48"/>
      <c r="H16" s="32"/>
      <c r="I16" s="31"/>
      <c r="J16" s="138"/>
      <c r="K16" s="138"/>
      <c r="L16" s="138"/>
      <c r="M16" s="137">
        <f>SUM(M11:M15)</f>
        <v>3506</v>
      </c>
      <c r="N16" s="38"/>
    </row>
    <row r="17" spans="1:14" ht="37.9" customHeight="1" x14ac:dyDescent="0.25">
      <c r="A17" s="138"/>
      <c r="B17" s="449" t="s">
        <v>56</v>
      </c>
      <c r="C17" s="464"/>
      <c r="D17" s="464"/>
      <c r="E17" s="464"/>
      <c r="F17" s="464"/>
      <c r="G17" s="464"/>
      <c r="H17" s="466"/>
      <c r="I17" s="466"/>
      <c r="J17" s="466"/>
      <c r="K17" s="466"/>
      <c r="L17" s="466"/>
      <c r="M17" s="466"/>
      <c r="N17" s="466"/>
    </row>
    <row r="18" spans="1:14" ht="57" customHeight="1" x14ac:dyDescent="0.25">
      <c r="A18" s="138">
        <v>6</v>
      </c>
      <c r="B18" s="15" t="s">
        <v>82</v>
      </c>
      <c r="C18" s="138"/>
      <c r="D18" s="138" t="s">
        <v>49</v>
      </c>
      <c r="E18" s="30" t="s">
        <v>50</v>
      </c>
      <c r="F18" s="138"/>
      <c r="G18" s="138">
        <v>2</v>
      </c>
      <c r="H18" s="36" t="s">
        <v>145</v>
      </c>
      <c r="I18" s="37">
        <v>41248</v>
      </c>
      <c r="J18" s="138">
        <v>1</v>
      </c>
      <c r="K18" s="138">
        <v>1</v>
      </c>
      <c r="L18" s="138">
        <v>1</v>
      </c>
      <c r="M18" s="138">
        <v>0</v>
      </c>
      <c r="N18" s="38" t="s">
        <v>196</v>
      </c>
    </row>
    <row r="19" spans="1:14" ht="70.5" customHeight="1" x14ac:dyDescent="0.25">
      <c r="A19" s="138">
        <v>7</v>
      </c>
      <c r="B19" s="28" t="s">
        <v>83</v>
      </c>
      <c r="C19" s="138"/>
      <c r="D19" s="138" t="s">
        <v>49</v>
      </c>
      <c r="E19" s="30" t="s">
        <v>50</v>
      </c>
      <c r="F19" s="138"/>
      <c r="G19" s="138">
        <v>2</v>
      </c>
      <c r="H19" s="36" t="s">
        <v>145</v>
      </c>
      <c r="I19" s="37">
        <v>41248</v>
      </c>
      <c r="J19" s="138">
        <v>1</v>
      </c>
      <c r="K19" s="138">
        <v>1</v>
      </c>
      <c r="L19" s="138">
        <v>1</v>
      </c>
      <c r="M19" s="138">
        <v>226</v>
      </c>
      <c r="N19" s="38" t="s">
        <v>196</v>
      </c>
    </row>
    <row r="20" spans="1:14" ht="72.599999999999994" customHeight="1" x14ac:dyDescent="0.25">
      <c r="A20" s="138">
        <v>8</v>
      </c>
      <c r="B20" s="28" t="s">
        <v>84</v>
      </c>
      <c r="C20" s="138"/>
      <c r="D20" s="138" t="s">
        <v>49</v>
      </c>
      <c r="E20" s="30" t="s">
        <v>50</v>
      </c>
      <c r="F20" s="138"/>
      <c r="G20" s="138">
        <v>2</v>
      </c>
      <c r="H20" s="36" t="s">
        <v>145</v>
      </c>
      <c r="I20" s="37">
        <v>41248</v>
      </c>
      <c r="J20" s="138">
        <v>1</v>
      </c>
      <c r="K20" s="138">
        <v>1</v>
      </c>
      <c r="L20" s="138">
        <v>1</v>
      </c>
      <c r="M20" s="138">
        <v>164</v>
      </c>
      <c r="N20" s="38" t="s">
        <v>196</v>
      </c>
    </row>
    <row r="21" spans="1:14" ht="49.15" customHeight="1" x14ac:dyDescent="0.25">
      <c r="A21" s="138">
        <v>9</v>
      </c>
      <c r="B21" s="28" t="s">
        <v>85</v>
      </c>
      <c r="C21" s="138"/>
      <c r="D21" s="138" t="s">
        <v>49</v>
      </c>
      <c r="E21" s="30" t="s">
        <v>50</v>
      </c>
      <c r="F21" s="138"/>
      <c r="G21" s="138">
        <v>2</v>
      </c>
      <c r="H21" s="36" t="s">
        <v>145</v>
      </c>
      <c r="I21" s="37">
        <v>41248</v>
      </c>
      <c r="J21" s="138">
        <v>1</v>
      </c>
      <c r="K21" s="138">
        <v>1</v>
      </c>
      <c r="L21" s="138">
        <v>1</v>
      </c>
      <c r="M21" s="138">
        <v>544</v>
      </c>
      <c r="N21" s="38" t="s">
        <v>196</v>
      </c>
    </row>
    <row r="22" spans="1:14" ht="57" customHeight="1" x14ac:dyDescent="0.25">
      <c r="A22" s="138">
        <v>10</v>
      </c>
      <c r="B22" s="28" t="s">
        <v>201</v>
      </c>
      <c r="C22" s="138"/>
      <c r="D22" s="138" t="s">
        <v>49</v>
      </c>
      <c r="E22" s="30" t="s">
        <v>50</v>
      </c>
      <c r="F22" s="138"/>
      <c r="G22" s="138">
        <v>2</v>
      </c>
      <c r="H22" s="36" t="s">
        <v>145</v>
      </c>
      <c r="I22" s="37">
        <v>41248</v>
      </c>
      <c r="J22" s="138">
        <v>1</v>
      </c>
      <c r="K22" s="138">
        <v>1</v>
      </c>
      <c r="L22" s="138">
        <v>1</v>
      </c>
      <c r="M22" s="138">
        <v>403</v>
      </c>
      <c r="N22" s="38" t="s">
        <v>196</v>
      </c>
    </row>
    <row r="23" spans="1:14" ht="28.5" customHeight="1" x14ac:dyDescent="0.25">
      <c r="A23" s="138">
        <v>11</v>
      </c>
      <c r="B23" s="28" t="s">
        <v>87</v>
      </c>
      <c r="C23" s="138"/>
      <c r="D23" s="138" t="s">
        <v>49</v>
      </c>
      <c r="E23" s="30" t="s">
        <v>50</v>
      </c>
      <c r="F23" s="138"/>
      <c r="G23" s="138">
        <v>2</v>
      </c>
      <c r="H23" s="36" t="s">
        <v>145</v>
      </c>
      <c r="I23" s="37">
        <v>41248</v>
      </c>
      <c r="J23" s="138">
        <v>1</v>
      </c>
      <c r="K23" s="138">
        <v>1</v>
      </c>
      <c r="L23" s="138">
        <v>1</v>
      </c>
      <c r="M23" s="138">
        <v>218</v>
      </c>
      <c r="N23" s="38" t="s">
        <v>196</v>
      </c>
    </row>
    <row r="24" spans="1:14" ht="19.5" customHeight="1" x14ac:dyDescent="0.25">
      <c r="A24" s="138"/>
      <c r="B24" s="69" t="s">
        <v>273</v>
      </c>
      <c r="C24" s="138"/>
      <c r="D24" s="138"/>
      <c r="E24" s="30"/>
      <c r="F24" s="138"/>
      <c r="G24" s="138"/>
      <c r="H24" s="36"/>
      <c r="I24" s="37"/>
      <c r="J24" s="138"/>
      <c r="K24" s="138"/>
      <c r="L24" s="138"/>
      <c r="M24" s="137">
        <f>SUM(M18:M23)</f>
        <v>1555</v>
      </c>
      <c r="N24" s="38"/>
    </row>
    <row r="25" spans="1:14" ht="19.5" customHeight="1" x14ac:dyDescent="0.25">
      <c r="A25" s="138"/>
      <c r="B25" s="69" t="s">
        <v>275</v>
      </c>
      <c r="C25" s="138"/>
      <c r="D25" s="138"/>
      <c r="E25" s="30"/>
      <c r="F25" s="138"/>
      <c r="G25" s="138"/>
      <c r="H25" s="36"/>
      <c r="I25" s="37"/>
      <c r="J25" s="138"/>
      <c r="K25" s="138"/>
      <c r="L25" s="138"/>
      <c r="M25" s="137">
        <f>M24+M16</f>
        <v>5061</v>
      </c>
      <c r="N25" s="38"/>
    </row>
    <row r="26" spans="1:14" ht="31.9" customHeight="1" x14ac:dyDescent="0.25">
      <c r="A26" s="138"/>
      <c r="B26" s="464" t="s">
        <v>44</v>
      </c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</row>
    <row r="27" spans="1:14" ht="15.6" customHeight="1" x14ac:dyDescent="0.25">
      <c r="A27" s="138"/>
      <c r="B27" s="439" t="s">
        <v>43</v>
      </c>
      <c r="C27" s="439"/>
      <c r="D27" s="439"/>
      <c r="E27" s="439"/>
      <c r="F27" s="439"/>
      <c r="G27" s="439"/>
      <c r="H27" s="467"/>
      <c r="I27" s="467"/>
      <c r="J27" s="467"/>
      <c r="K27" s="467"/>
      <c r="L27" s="467"/>
      <c r="M27" s="467"/>
      <c r="N27" s="467"/>
    </row>
    <row r="28" spans="1:14" ht="15" customHeight="1" x14ac:dyDescent="0.25">
      <c r="A28" s="138"/>
      <c r="B28" s="461" t="s">
        <v>57</v>
      </c>
      <c r="C28" s="461"/>
      <c r="D28" s="461"/>
      <c r="E28" s="461"/>
      <c r="F28" s="461"/>
      <c r="G28" s="461"/>
      <c r="H28" s="462"/>
      <c r="I28" s="462"/>
      <c r="J28" s="462"/>
      <c r="K28" s="462"/>
      <c r="L28" s="462"/>
      <c r="M28" s="462"/>
      <c r="N28" s="462"/>
    </row>
    <row r="29" spans="1:14" ht="32.25" customHeight="1" x14ac:dyDescent="0.25">
      <c r="A29" s="138"/>
      <c r="B29" s="464" t="s">
        <v>45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</row>
    <row r="30" spans="1:14" x14ac:dyDescent="0.25">
      <c r="A30" s="138"/>
      <c r="B30" s="465" t="s">
        <v>43</v>
      </c>
      <c r="C30" s="465"/>
      <c r="D30" s="465"/>
      <c r="E30" s="465"/>
      <c r="F30" s="465"/>
      <c r="G30" s="465"/>
      <c r="H30" s="467"/>
      <c r="I30" s="467"/>
      <c r="J30" s="467"/>
      <c r="K30" s="467"/>
      <c r="L30" s="467"/>
      <c r="M30" s="467"/>
      <c r="N30" s="467"/>
    </row>
    <row r="31" spans="1:14" ht="19.5" customHeight="1" x14ac:dyDescent="0.25">
      <c r="A31" s="138"/>
      <c r="B31" s="461" t="s">
        <v>57</v>
      </c>
      <c r="C31" s="461"/>
      <c r="D31" s="461"/>
      <c r="E31" s="461"/>
      <c r="F31" s="461"/>
      <c r="G31" s="461"/>
      <c r="H31" s="462"/>
      <c r="I31" s="462"/>
      <c r="J31" s="462"/>
      <c r="K31" s="462"/>
      <c r="L31" s="462"/>
      <c r="M31" s="462"/>
      <c r="N31" s="462"/>
    </row>
    <row r="32" spans="1:14" ht="23.25" customHeight="1" x14ac:dyDescent="0.25">
      <c r="A32" s="138"/>
      <c r="B32" s="464" t="s">
        <v>46</v>
      </c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</row>
    <row r="33" spans="1:14" x14ac:dyDescent="0.25">
      <c r="A33" s="138"/>
      <c r="B33" s="461" t="s">
        <v>43</v>
      </c>
      <c r="C33" s="461"/>
      <c r="D33" s="461"/>
      <c r="E33" s="461"/>
      <c r="F33" s="461"/>
      <c r="G33" s="461"/>
      <c r="H33" s="462"/>
      <c r="I33" s="462"/>
      <c r="J33" s="462"/>
      <c r="K33" s="462"/>
      <c r="L33" s="462"/>
      <c r="M33" s="462"/>
      <c r="N33" s="462"/>
    </row>
    <row r="34" spans="1:14" ht="19.5" customHeight="1" x14ac:dyDescent="0.25">
      <c r="A34" s="138"/>
      <c r="B34" s="461" t="s">
        <v>57</v>
      </c>
      <c r="C34" s="461"/>
      <c r="D34" s="461"/>
      <c r="E34" s="461"/>
      <c r="F34" s="461"/>
      <c r="G34" s="461"/>
      <c r="H34" s="462"/>
      <c r="I34" s="462"/>
      <c r="J34" s="462"/>
      <c r="K34" s="462"/>
      <c r="L34" s="462"/>
      <c r="M34" s="462"/>
      <c r="N34" s="462"/>
    </row>
    <row r="35" spans="1:14" ht="39" customHeight="1" x14ac:dyDescent="0.25">
      <c r="A35" s="27" t="s">
        <v>6</v>
      </c>
      <c r="B35" s="137" t="s">
        <v>215</v>
      </c>
      <c r="C35" s="25" t="s">
        <v>95</v>
      </c>
      <c r="D35" s="25" t="s">
        <v>58</v>
      </c>
      <c r="E35" s="25" t="s">
        <v>64</v>
      </c>
      <c r="F35" s="25" t="s">
        <v>64</v>
      </c>
      <c r="G35" s="25" t="s">
        <v>96</v>
      </c>
      <c r="H35" s="25" t="s">
        <v>95</v>
      </c>
      <c r="I35" s="25" t="s">
        <v>64</v>
      </c>
      <c r="J35" s="25" t="s">
        <v>10</v>
      </c>
      <c r="K35" s="25" t="s">
        <v>10</v>
      </c>
      <c r="L35" s="25" t="s">
        <v>10</v>
      </c>
      <c r="M35" s="246">
        <f>M25</f>
        <v>5061</v>
      </c>
      <c r="N35" s="25" t="s">
        <v>10</v>
      </c>
    </row>
    <row r="36" spans="1:14" ht="22.5" customHeight="1" x14ac:dyDescent="0.25">
      <c r="A36" s="459" t="s">
        <v>65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39">
        <v>2</v>
      </c>
    </row>
    <row r="37" spans="1:14" ht="22.5" customHeight="1" x14ac:dyDescent="0.25">
      <c r="A37" s="459" t="s">
        <v>284</v>
      </c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39" t="s">
        <v>197</v>
      </c>
    </row>
    <row r="38" spans="1:14" ht="22.5" customHeight="1" x14ac:dyDescent="0.25">
      <c r="A38" s="459" t="s">
        <v>216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39" t="s">
        <v>197</v>
      </c>
    </row>
    <row r="39" spans="1:14" ht="22.5" customHeight="1" x14ac:dyDescent="0.25">
      <c r="A39" s="459" t="s">
        <v>216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39" t="s">
        <v>197</v>
      </c>
    </row>
    <row r="40" spans="1:14" ht="22.5" customHeight="1" x14ac:dyDescent="0.25">
      <c r="A40" s="459" t="s">
        <v>68</v>
      </c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39">
        <v>2</v>
      </c>
    </row>
    <row r="41" spans="1:14" ht="22.5" customHeight="1" x14ac:dyDescent="0.25">
      <c r="A41" s="459" t="s">
        <v>69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39">
        <v>2</v>
      </c>
    </row>
    <row r="42" spans="1:14" ht="22.5" customHeight="1" x14ac:dyDescent="0.25">
      <c r="A42" s="459" t="s">
        <v>70</v>
      </c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39">
        <v>0</v>
      </c>
    </row>
    <row r="43" spans="1:14" ht="37.5" customHeight="1" x14ac:dyDescent="0.25">
      <c r="A43" s="456" t="s">
        <v>200</v>
      </c>
      <c r="B43" s="457"/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</row>
    <row r="44" spans="1:14" ht="50.25" customHeight="1" x14ac:dyDescent="0.25">
      <c r="A44" s="456" t="s">
        <v>202</v>
      </c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</row>
    <row r="45" spans="1:14" ht="51.75" customHeight="1" x14ac:dyDescent="0.25">
      <c r="A45" s="458" t="s">
        <v>286</v>
      </c>
      <c r="B45" s="457"/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</row>
    <row r="46" spans="1:14" ht="21" customHeight="1" x14ac:dyDescent="0.25"/>
    <row r="47" spans="1:14" s="86" customFormat="1" ht="31.5" customHeight="1" x14ac:dyDescent="0.25">
      <c r="A47" s="334" t="s">
        <v>369</v>
      </c>
      <c r="B47" s="334"/>
      <c r="C47" s="334"/>
      <c r="D47" s="105"/>
      <c r="E47" s="105"/>
      <c r="F47" s="339"/>
      <c r="G47" s="339"/>
      <c r="H47" s="334" t="s">
        <v>353</v>
      </c>
      <c r="I47" s="334"/>
      <c r="J47" s="334"/>
    </row>
    <row r="48" spans="1:14" s="86" customFormat="1" ht="15.75" x14ac:dyDescent="0.25">
      <c r="A48" s="106"/>
      <c r="B48" s="148"/>
      <c r="C48" s="84"/>
      <c r="D48" s="102"/>
      <c r="H48" s="94"/>
      <c r="I48" s="94"/>
      <c r="J48" s="94"/>
    </row>
    <row r="49" spans="1:10" s="108" customFormat="1" ht="20.25" customHeight="1" x14ac:dyDescent="0.25">
      <c r="A49" s="107" t="s">
        <v>301</v>
      </c>
      <c r="B49" s="149"/>
      <c r="C49" s="107"/>
      <c r="D49" s="105"/>
      <c r="E49" s="105"/>
      <c r="F49" s="107"/>
      <c r="G49" s="107"/>
      <c r="H49" s="109" t="s">
        <v>288</v>
      </c>
      <c r="I49" s="109"/>
      <c r="J49" s="110"/>
    </row>
    <row r="50" spans="1:10" s="111" customFormat="1" ht="15.75" x14ac:dyDescent="0.25">
      <c r="A50" s="383" t="s">
        <v>370</v>
      </c>
      <c r="B50" s="383"/>
      <c r="C50" s="383"/>
    </row>
    <row r="53" spans="1:10" x14ac:dyDescent="0.25">
      <c r="D53" s="71"/>
    </row>
  </sheetData>
  <mergeCells count="34">
    <mergeCell ref="F1:N1"/>
    <mergeCell ref="B3:N3"/>
    <mergeCell ref="A4:N4"/>
    <mergeCell ref="A5:A6"/>
    <mergeCell ref="B5:B6"/>
    <mergeCell ref="C5:N5"/>
    <mergeCell ref="A2:B2"/>
    <mergeCell ref="B33:N33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B31:N31"/>
    <mergeCell ref="B32:N32"/>
    <mergeCell ref="A42:M42"/>
    <mergeCell ref="B34:N34"/>
    <mergeCell ref="A36:M36"/>
    <mergeCell ref="A37:M37"/>
    <mergeCell ref="A38:M38"/>
    <mergeCell ref="A39:M39"/>
    <mergeCell ref="A40:M40"/>
    <mergeCell ref="A41:M41"/>
    <mergeCell ref="A50:C50"/>
    <mergeCell ref="A43:N43"/>
    <mergeCell ref="A44:N44"/>
    <mergeCell ref="A45:N45"/>
    <mergeCell ref="A47:C47"/>
    <mergeCell ref="F47:G47"/>
    <mergeCell ref="H47:J47"/>
  </mergeCells>
  <pageMargins left="0.7" right="0.7" top="0.75" bottom="0.75" header="0.3" footer="0.3"/>
  <pageSetup paperSize="9" scale="93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Normal="100" workbookViewId="0">
      <selection activeCell="A2" sqref="A2:B2"/>
    </sheetView>
  </sheetViews>
  <sheetFormatPr defaultRowHeight="15" x14ac:dyDescent="0.25"/>
  <cols>
    <col min="1" max="1" width="6.28515625" customWidth="1"/>
    <col min="2" max="2" width="34.28515625" customWidth="1"/>
    <col min="3" max="3" width="8.5703125" customWidth="1"/>
    <col min="4" max="4" width="6.7109375" customWidth="1"/>
    <col min="5" max="5" width="12.28515625" customWidth="1"/>
    <col min="6" max="6" width="10.7109375" customWidth="1"/>
    <col min="7" max="7" width="5.28515625" customWidth="1"/>
    <col min="8" max="8" width="5.140625" customWidth="1"/>
    <col min="9" max="9" width="8.7109375" customWidth="1"/>
    <col min="10" max="10" width="6.28515625" customWidth="1"/>
    <col min="11" max="12" width="7" customWidth="1"/>
    <col min="13" max="13" width="8.42578125" customWidth="1"/>
    <col min="14" max="14" width="6.5703125" customWidth="1"/>
  </cols>
  <sheetData>
    <row r="1" spans="1:14" ht="89.25" customHeight="1" x14ac:dyDescent="0.25">
      <c r="A1" s="57"/>
      <c r="B1" s="58"/>
      <c r="C1" s="58"/>
      <c r="D1" s="58"/>
      <c r="E1" s="58"/>
      <c r="F1" s="371" t="s">
        <v>420</v>
      </c>
      <c r="G1" s="371"/>
      <c r="H1" s="371"/>
      <c r="I1" s="371"/>
      <c r="J1" s="371"/>
      <c r="K1" s="371"/>
      <c r="L1" s="371"/>
      <c r="M1" s="371"/>
      <c r="N1" s="371"/>
    </row>
    <row r="2" spans="1:14" ht="28.5" customHeight="1" x14ac:dyDescent="0.25">
      <c r="A2" s="331" t="s">
        <v>444</v>
      </c>
      <c r="B2" s="331"/>
      <c r="C2" s="55"/>
      <c r="D2" s="55"/>
      <c r="E2" s="55"/>
      <c r="F2" s="55"/>
      <c r="G2" s="55"/>
      <c r="H2" s="55"/>
      <c r="I2" s="1"/>
      <c r="K2" s="56"/>
      <c r="L2" s="79" t="s">
        <v>358</v>
      </c>
      <c r="M2" s="56"/>
      <c r="N2" s="56"/>
    </row>
    <row r="3" spans="1:14" ht="42.75" customHeight="1" x14ac:dyDescent="0.25">
      <c r="A3" s="244" t="s">
        <v>48</v>
      </c>
      <c r="B3" s="444" t="s">
        <v>355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</row>
    <row r="4" spans="1:14" ht="15.75" customHeight="1" x14ac:dyDescent="0.25">
      <c r="A4" s="468" t="s">
        <v>38</v>
      </c>
      <c r="B4" s="468"/>
      <c r="C4" s="468"/>
      <c r="D4" s="468"/>
      <c r="E4" s="468"/>
      <c r="F4" s="468"/>
      <c r="G4" s="468"/>
      <c r="H4" s="468"/>
      <c r="I4" s="468"/>
      <c r="J4" s="469"/>
      <c r="K4" s="469"/>
      <c r="L4" s="469"/>
      <c r="M4" s="469"/>
      <c r="N4" s="469"/>
    </row>
    <row r="5" spans="1:14" ht="17.25" customHeight="1" x14ac:dyDescent="0.25">
      <c r="A5" s="470" t="s">
        <v>39</v>
      </c>
      <c r="B5" s="470" t="s">
        <v>40</v>
      </c>
      <c r="C5" s="470" t="s">
        <v>120</v>
      </c>
      <c r="D5" s="470"/>
      <c r="E5" s="470"/>
      <c r="F5" s="470"/>
      <c r="G5" s="470"/>
      <c r="H5" s="445"/>
      <c r="I5" s="445"/>
      <c r="J5" s="445"/>
      <c r="K5" s="445"/>
      <c r="L5" s="445"/>
      <c r="M5" s="445"/>
      <c r="N5" s="445"/>
    </row>
    <row r="6" spans="1:14" ht="121.5" customHeight="1" x14ac:dyDescent="0.25">
      <c r="A6" s="470"/>
      <c r="B6" s="470"/>
      <c r="C6" s="26" t="s">
        <v>62</v>
      </c>
      <c r="D6" s="26" t="s">
        <v>63</v>
      </c>
      <c r="E6" s="26" t="s">
        <v>118</v>
      </c>
      <c r="F6" s="26" t="s">
        <v>41</v>
      </c>
      <c r="G6" s="26" t="s">
        <v>119</v>
      </c>
      <c r="H6" s="26" t="s">
        <v>60</v>
      </c>
      <c r="I6" s="26" t="s">
        <v>61</v>
      </c>
      <c r="J6" s="26" t="s">
        <v>121</v>
      </c>
      <c r="K6" s="26" t="s">
        <v>122</v>
      </c>
      <c r="L6" s="26" t="s">
        <v>123</v>
      </c>
      <c r="M6" s="26" t="s">
        <v>198</v>
      </c>
      <c r="N6" s="26" t="s">
        <v>199</v>
      </c>
    </row>
    <row r="7" spans="1:14" ht="15.75" x14ac:dyDescent="0.25">
      <c r="A7" s="23">
        <v>1</v>
      </c>
      <c r="B7" s="23">
        <v>2</v>
      </c>
      <c r="C7" s="23">
        <v>3</v>
      </c>
      <c r="D7" s="23">
        <v>5</v>
      </c>
      <c r="E7" s="23">
        <v>6</v>
      </c>
      <c r="F7" s="22">
        <v>7</v>
      </c>
      <c r="G7" s="136">
        <v>8</v>
      </c>
      <c r="H7" s="136">
        <v>9</v>
      </c>
      <c r="I7" s="136">
        <v>10</v>
      </c>
      <c r="J7" s="136">
        <v>11</v>
      </c>
      <c r="K7" s="136">
        <v>12</v>
      </c>
      <c r="L7" s="136">
        <v>13</v>
      </c>
      <c r="M7" s="136">
        <v>14</v>
      </c>
      <c r="N7" s="136">
        <v>15</v>
      </c>
    </row>
    <row r="8" spans="1:14" ht="24.75" customHeight="1" x14ac:dyDescent="0.25">
      <c r="A8" s="137"/>
      <c r="B8" s="464" t="s">
        <v>42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</row>
    <row r="9" spans="1:14" x14ac:dyDescent="0.25">
      <c r="A9" s="138"/>
      <c r="B9" s="461" t="s">
        <v>43</v>
      </c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</row>
    <row r="10" spans="1:14" ht="27" customHeight="1" x14ac:dyDescent="0.25">
      <c r="A10" s="138"/>
      <c r="B10" s="449" t="s">
        <v>55</v>
      </c>
      <c r="C10" s="464"/>
      <c r="D10" s="464"/>
      <c r="E10" s="464"/>
      <c r="F10" s="464"/>
      <c r="G10" s="464"/>
      <c r="H10" s="466"/>
      <c r="I10" s="466"/>
      <c r="J10" s="466"/>
      <c r="K10" s="466"/>
      <c r="L10" s="466"/>
      <c r="M10" s="466"/>
      <c r="N10" s="466"/>
    </row>
    <row r="11" spans="1:14" ht="45.75" customHeight="1" x14ac:dyDescent="0.25">
      <c r="A11" s="138">
        <v>1</v>
      </c>
      <c r="B11" s="28" t="s">
        <v>79</v>
      </c>
      <c r="C11" s="138"/>
      <c r="D11" s="138" t="s">
        <v>49</v>
      </c>
      <c r="E11" s="30" t="s">
        <v>50</v>
      </c>
      <c r="F11" s="138"/>
      <c r="G11" s="138">
        <v>2</v>
      </c>
      <c r="H11" s="32" t="s">
        <v>214</v>
      </c>
      <c r="I11" s="31">
        <v>41418</v>
      </c>
      <c r="J11" s="138">
        <v>1</v>
      </c>
      <c r="K11" s="138">
        <v>1</v>
      </c>
      <c r="L11" s="138">
        <v>1</v>
      </c>
      <c r="M11" s="138">
        <v>468</v>
      </c>
      <c r="N11" s="38" t="s">
        <v>196</v>
      </c>
    </row>
    <row r="12" spans="1:14" ht="39.75" customHeight="1" x14ac:dyDescent="0.25">
      <c r="A12" s="138">
        <v>2</v>
      </c>
      <c r="B12" s="28" t="s">
        <v>80</v>
      </c>
      <c r="C12" s="138"/>
      <c r="D12" s="138" t="s">
        <v>49</v>
      </c>
      <c r="E12" s="30" t="s">
        <v>50</v>
      </c>
      <c r="F12" s="138"/>
      <c r="G12" s="138">
        <v>2</v>
      </c>
      <c r="H12" s="32" t="s">
        <v>214</v>
      </c>
      <c r="I12" s="31">
        <v>41418</v>
      </c>
      <c r="J12" s="138">
        <v>1</v>
      </c>
      <c r="K12" s="138">
        <v>1</v>
      </c>
      <c r="L12" s="138">
        <v>1</v>
      </c>
      <c r="M12" s="138">
        <v>405</v>
      </c>
      <c r="N12" s="38" t="s">
        <v>196</v>
      </c>
    </row>
    <row r="13" spans="1:14" ht="56.25" customHeight="1" x14ac:dyDescent="0.25">
      <c r="A13" s="138">
        <v>3</v>
      </c>
      <c r="B13" s="28" t="s">
        <v>211</v>
      </c>
      <c r="C13" s="138"/>
      <c r="D13" s="138" t="s">
        <v>49</v>
      </c>
      <c r="E13" s="30" t="s">
        <v>50</v>
      </c>
      <c r="F13" s="138"/>
      <c r="G13" s="138">
        <v>2</v>
      </c>
      <c r="H13" s="32" t="s">
        <v>214</v>
      </c>
      <c r="I13" s="31">
        <v>41418</v>
      </c>
      <c r="J13" s="138">
        <v>1</v>
      </c>
      <c r="K13" s="138">
        <v>1</v>
      </c>
      <c r="L13" s="138">
        <v>1</v>
      </c>
      <c r="M13" s="138">
        <v>158</v>
      </c>
      <c r="N13" s="38" t="s">
        <v>196</v>
      </c>
    </row>
    <row r="14" spans="1:14" ht="47.45" customHeight="1" x14ac:dyDescent="0.25">
      <c r="A14" s="138">
        <v>4</v>
      </c>
      <c r="B14" s="28" t="s">
        <v>212</v>
      </c>
      <c r="C14" s="138"/>
      <c r="D14" s="138" t="s">
        <v>49</v>
      </c>
      <c r="E14" s="30" t="s">
        <v>50</v>
      </c>
      <c r="F14" s="138"/>
      <c r="G14" s="138">
        <v>2</v>
      </c>
      <c r="H14" s="32" t="s">
        <v>214</v>
      </c>
      <c r="I14" s="31">
        <v>41418</v>
      </c>
      <c r="J14" s="138">
        <v>1</v>
      </c>
      <c r="K14" s="138">
        <v>1</v>
      </c>
      <c r="L14" s="138">
        <v>1</v>
      </c>
      <c r="M14" s="138">
        <v>145</v>
      </c>
      <c r="N14" s="38" t="s">
        <v>196</v>
      </c>
    </row>
    <row r="15" spans="1:14" ht="72.75" customHeight="1" x14ac:dyDescent="0.25">
      <c r="A15" s="138">
        <v>5</v>
      </c>
      <c r="B15" s="28" t="s">
        <v>81</v>
      </c>
      <c r="C15" s="48"/>
      <c r="D15" s="138" t="s">
        <v>49</v>
      </c>
      <c r="E15" s="30" t="s">
        <v>50</v>
      </c>
      <c r="F15" s="48"/>
      <c r="G15" s="48" t="s">
        <v>99</v>
      </c>
      <c r="H15" s="32" t="s">
        <v>214</v>
      </c>
      <c r="I15" s="31">
        <v>41418</v>
      </c>
      <c r="J15" s="138">
        <v>1</v>
      </c>
      <c r="K15" s="138">
        <v>1</v>
      </c>
      <c r="L15" s="138">
        <v>1</v>
      </c>
      <c r="M15" s="138">
        <v>0</v>
      </c>
      <c r="N15" s="38" t="s">
        <v>196</v>
      </c>
    </row>
    <row r="16" spans="1:14" ht="21.75" customHeight="1" x14ac:dyDescent="0.25">
      <c r="A16" s="138"/>
      <c r="B16" s="69" t="s">
        <v>273</v>
      </c>
      <c r="C16" s="48"/>
      <c r="D16" s="138"/>
      <c r="E16" s="30"/>
      <c r="F16" s="48"/>
      <c r="G16" s="48"/>
      <c r="H16" s="32"/>
      <c r="I16" s="31"/>
      <c r="J16" s="138"/>
      <c r="K16" s="138"/>
      <c r="L16" s="138"/>
      <c r="M16" s="137">
        <f>SUM(M11:M15)</f>
        <v>1176</v>
      </c>
      <c r="N16" s="38"/>
    </row>
    <row r="17" spans="1:14" ht="37.9" customHeight="1" x14ac:dyDescent="0.25">
      <c r="A17" s="138"/>
      <c r="B17" s="449" t="s">
        <v>56</v>
      </c>
      <c r="C17" s="464"/>
      <c r="D17" s="464"/>
      <c r="E17" s="464"/>
      <c r="F17" s="464"/>
      <c r="G17" s="464"/>
      <c r="H17" s="466"/>
      <c r="I17" s="466"/>
      <c r="J17" s="466"/>
      <c r="K17" s="466"/>
      <c r="L17" s="466"/>
      <c r="M17" s="466"/>
      <c r="N17" s="466"/>
    </row>
    <row r="18" spans="1:14" ht="57" customHeight="1" x14ac:dyDescent="0.25">
      <c r="A18" s="138">
        <v>6</v>
      </c>
      <c r="B18" s="15" t="s">
        <v>82</v>
      </c>
      <c r="C18" s="138"/>
      <c r="D18" s="138" t="s">
        <v>49</v>
      </c>
      <c r="E18" s="30" t="s">
        <v>50</v>
      </c>
      <c r="F18" s="138"/>
      <c r="G18" s="138">
        <v>2</v>
      </c>
      <c r="H18" s="36" t="s">
        <v>145</v>
      </c>
      <c r="I18" s="37">
        <v>41248</v>
      </c>
      <c r="J18" s="138">
        <v>1</v>
      </c>
      <c r="K18" s="138">
        <v>1</v>
      </c>
      <c r="L18" s="138">
        <v>1</v>
      </c>
      <c r="M18" s="138">
        <v>0</v>
      </c>
      <c r="N18" s="38" t="s">
        <v>196</v>
      </c>
    </row>
    <row r="19" spans="1:14" ht="70.5" customHeight="1" x14ac:dyDescent="0.25">
      <c r="A19" s="138">
        <v>7</v>
      </c>
      <c r="B19" s="28" t="s">
        <v>83</v>
      </c>
      <c r="C19" s="138"/>
      <c r="D19" s="138" t="s">
        <v>49</v>
      </c>
      <c r="E19" s="30" t="s">
        <v>50</v>
      </c>
      <c r="F19" s="138"/>
      <c r="G19" s="138">
        <v>2</v>
      </c>
      <c r="H19" s="36" t="s">
        <v>145</v>
      </c>
      <c r="I19" s="37">
        <v>41248</v>
      </c>
      <c r="J19" s="138">
        <v>1</v>
      </c>
      <c r="K19" s="138">
        <v>1</v>
      </c>
      <c r="L19" s="138">
        <v>1</v>
      </c>
      <c r="M19" s="138">
        <v>0</v>
      </c>
      <c r="N19" s="38" t="s">
        <v>196</v>
      </c>
    </row>
    <row r="20" spans="1:14" ht="72.599999999999994" customHeight="1" x14ac:dyDescent="0.25">
      <c r="A20" s="138">
        <v>8</v>
      </c>
      <c r="B20" s="28" t="s">
        <v>84</v>
      </c>
      <c r="C20" s="138"/>
      <c r="D20" s="138" t="s">
        <v>49</v>
      </c>
      <c r="E20" s="30" t="s">
        <v>50</v>
      </c>
      <c r="F20" s="138"/>
      <c r="G20" s="138">
        <v>2</v>
      </c>
      <c r="H20" s="36" t="s">
        <v>145</v>
      </c>
      <c r="I20" s="37">
        <v>41248</v>
      </c>
      <c r="J20" s="138">
        <v>1</v>
      </c>
      <c r="K20" s="138">
        <v>1</v>
      </c>
      <c r="L20" s="138">
        <v>1</v>
      </c>
      <c r="M20" s="138">
        <v>0</v>
      </c>
      <c r="N20" s="38" t="s">
        <v>196</v>
      </c>
    </row>
    <row r="21" spans="1:14" ht="49.15" customHeight="1" x14ac:dyDescent="0.25">
      <c r="A21" s="138">
        <v>9</v>
      </c>
      <c r="B21" s="28" t="s">
        <v>85</v>
      </c>
      <c r="C21" s="138"/>
      <c r="D21" s="138" t="s">
        <v>49</v>
      </c>
      <c r="E21" s="30" t="s">
        <v>50</v>
      </c>
      <c r="F21" s="138"/>
      <c r="G21" s="138">
        <v>2</v>
      </c>
      <c r="H21" s="36" t="s">
        <v>145</v>
      </c>
      <c r="I21" s="37">
        <v>41248</v>
      </c>
      <c r="J21" s="138">
        <v>1</v>
      </c>
      <c r="K21" s="138">
        <v>1</v>
      </c>
      <c r="L21" s="138">
        <v>1</v>
      </c>
      <c r="M21" s="138">
        <v>0</v>
      </c>
      <c r="N21" s="38" t="s">
        <v>196</v>
      </c>
    </row>
    <row r="22" spans="1:14" ht="57" customHeight="1" x14ac:dyDescent="0.25">
      <c r="A22" s="138">
        <v>10</v>
      </c>
      <c r="B22" s="28" t="s">
        <v>201</v>
      </c>
      <c r="C22" s="138"/>
      <c r="D22" s="138" t="s">
        <v>49</v>
      </c>
      <c r="E22" s="30" t="s">
        <v>50</v>
      </c>
      <c r="F22" s="138"/>
      <c r="G22" s="138">
        <v>2</v>
      </c>
      <c r="H22" s="36" t="s">
        <v>145</v>
      </c>
      <c r="I22" s="37">
        <v>41248</v>
      </c>
      <c r="J22" s="138">
        <v>1</v>
      </c>
      <c r="K22" s="138">
        <v>1</v>
      </c>
      <c r="L22" s="138">
        <v>1</v>
      </c>
      <c r="M22" s="138">
        <v>0</v>
      </c>
      <c r="N22" s="38" t="s">
        <v>196</v>
      </c>
    </row>
    <row r="23" spans="1:14" ht="28.5" customHeight="1" x14ac:dyDescent="0.25">
      <c r="A23" s="138">
        <v>11</v>
      </c>
      <c r="B23" s="28" t="s">
        <v>87</v>
      </c>
      <c r="C23" s="138"/>
      <c r="D23" s="138" t="s">
        <v>49</v>
      </c>
      <c r="E23" s="30" t="s">
        <v>50</v>
      </c>
      <c r="F23" s="138"/>
      <c r="G23" s="138">
        <v>2</v>
      </c>
      <c r="H23" s="36" t="s">
        <v>145</v>
      </c>
      <c r="I23" s="37">
        <v>41248</v>
      </c>
      <c r="J23" s="138">
        <v>1</v>
      </c>
      <c r="K23" s="138">
        <v>1</v>
      </c>
      <c r="L23" s="138">
        <v>1</v>
      </c>
      <c r="M23" s="138">
        <v>0</v>
      </c>
      <c r="N23" s="38" t="s">
        <v>196</v>
      </c>
    </row>
    <row r="24" spans="1:14" ht="19.5" customHeight="1" x14ac:dyDescent="0.25">
      <c r="A24" s="138"/>
      <c r="B24" s="69" t="s">
        <v>273</v>
      </c>
      <c r="C24" s="138"/>
      <c r="D24" s="138"/>
      <c r="E24" s="30"/>
      <c r="F24" s="138"/>
      <c r="G24" s="138"/>
      <c r="H24" s="36"/>
      <c r="I24" s="37"/>
      <c r="J24" s="138"/>
      <c r="K24" s="138"/>
      <c r="L24" s="138"/>
      <c r="M24" s="137">
        <f>SUM(M18:M23)</f>
        <v>0</v>
      </c>
      <c r="N24" s="38"/>
    </row>
    <row r="25" spans="1:14" ht="19.5" customHeight="1" x14ac:dyDescent="0.25">
      <c r="A25" s="138"/>
      <c r="B25" s="69" t="s">
        <v>275</v>
      </c>
      <c r="C25" s="138"/>
      <c r="D25" s="138"/>
      <c r="E25" s="30"/>
      <c r="F25" s="138"/>
      <c r="G25" s="138"/>
      <c r="H25" s="36"/>
      <c r="I25" s="37"/>
      <c r="J25" s="138"/>
      <c r="K25" s="138"/>
      <c r="L25" s="138"/>
      <c r="M25" s="137">
        <f>M24+M16</f>
        <v>1176</v>
      </c>
      <c r="N25" s="38"/>
    </row>
    <row r="26" spans="1:14" ht="31.9" customHeight="1" x14ac:dyDescent="0.25">
      <c r="A26" s="138"/>
      <c r="B26" s="464" t="s">
        <v>44</v>
      </c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</row>
    <row r="27" spans="1:14" ht="15.6" customHeight="1" x14ac:dyDescent="0.25">
      <c r="A27" s="138"/>
      <c r="B27" s="441" t="s">
        <v>43</v>
      </c>
      <c r="C27" s="441"/>
      <c r="D27" s="441"/>
      <c r="E27" s="441"/>
      <c r="F27" s="441"/>
      <c r="G27" s="441"/>
      <c r="H27" s="462"/>
      <c r="I27" s="462"/>
      <c r="J27" s="462"/>
      <c r="K27" s="462"/>
      <c r="L27" s="462"/>
      <c r="M27" s="462"/>
      <c r="N27" s="462"/>
    </row>
    <row r="28" spans="1:14" ht="29.25" customHeight="1" x14ac:dyDescent="0.25">
      <c r="A28" s="138"/>
      <c r="B28" s="461" t="s">
        <v>57</v>
      </c>
      <c r="C28" s="461"/>
      <c r="D28" s="461"/>
      <c r="E28" s="461"/>
      <c r="F28" s="461"/>
      <c r="G28" s="461"/>
      <c r="H28" s="462"/>
      <c r="I28" s="462"/>
      <c r="J28" s="462"/>
      <c r="K28" s="462"/>
      <c r="L28" s="462"/>
      <c r="M28" s="462"/>
      <c r="N28" s="462"/>
    </row>
    <row r="29" spans="1:14" ht="32.25" customHeight="1" x14ac:dyDescent="0.25">
      <c r="A29" s="138"/>
      <c r="B29" s="464" t="s">
        <v>45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</row>
    <row r="30" spans="1:14" x14ac:dyDescent="0.25">
      <c r="A30" s="138"/>
      <c r="B30" s="461" t="s">
        <v>43</v>
      </c>
      <c r="C30" s="461"/>
      <c r="D30" s="461"/>
      <c r="E30" s="461"/>
      <c r="F30" s="461"/>
      <c r="G30" s="461"/>
      <c r="H30" s="462"/>
      <c r="I30" s="462"/>
      <c r="J30" s="462"/>
      <c r="K30" s="462"/>
      <c r="L30" s="462"/>
      <c r="M30" s="462"/>
      <c r="N30" s="462"/>
    </row>
    <row r="31" spans="1:14" ht="25.5" customHeight="1" x14ac:dyDescent="0.25">
      <c r="A31" s="138"/>
      <c r="B31" s="461" t="s">
        <v>57</v>
      </c>
      <c r="C31" s="461"/>
      <c r="D31" s="461"/>
      <c r="E31" s="461"/>
      <c r="F31" s="461"/>
      <c r="G31" s="461"/>
      <c r="H31" s="462"/>
      <c r="I31" s="462"/>
      <c r="J31" s="462"/>
      <c r="K31" s="462"/>
      <c r="L31" s="462"/>
      <c r="M31" s="462"/>
      <c r="N31" s="462"/>
    </row>
    <row r="32" spans="1:14" ht="23.25" customHeight="1" x14ac:dyDescent="0.25">
      <c r="A32" s="138"/>
      <c r="B32" s="464" t="s">
        <v>46</v>
      </c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</row>
    <row r="33" spans="1:14" x14ac:dyDescent="0.25">
      <c r="A33" s="138"/>
      <c r="B33" s="461" t="s">
        <v>43</v>
      </c>
      <c r="C33" s="461"/>
      <c r="D33" s="461"/>
      <c r="E33" s="461"/>
      <c r="F33" s="461"/>
      <c r="G33" s="461"/>
      <c r="H33" s="462"/>
      <c r="I33" s="462"/>
      <c r="J33" s="462"/>
      <c r="K33" s="462"/>
      <c r="L33" s="462"/>
      <c r="M33" s="462"/>
      <c r="N33" s="462"/>
    </row>
    <row r="34" spans="1:14" ht="19.5" customHeight="1" x14ac:dyDescent="0.25">
      <c r="A34" s="138"/>
      <c r="B34" s="461" t="s">
        <v>57</v>
      </c>
      <c r="C34" s="461"/>
      <c r="D34" s="461"/>
      <c r="E34" s="461"/>
      <c r="F34" s="461"/>
      <c r="G34" s="461"/>
      <c r="H34" s="462"/>
      <c r="I34" s="462"/>
      <c r="J34" s="462"/>
      <c r="K34" s="462"/>
      <c r="L34" s="462"/>
      <c r="M34" s="462"/>
      <c r="N34" s="462"/>
    </row>
    <row r="35" spans="1:14" ht="39" customHeight="1" x14ac:dyDescent="0.25">
      <c r="A35" s="27" t="s">
        <v>6</v>
      </c>
      <c r="B35" s="137" t="s">
        <v>215</v>
      </c>
      <c r="C35" s="25" t="s">
        <v>95</v>
      </c>
      <c r="D35" s="25" t="s">
        <v>58</v>
      </c>
      <c r="E35" s="25" t="s">
        <v>64</v>
      </c>
      <c r="F35" s="25" t="s">
        <v>64</v>
      </c>
      <c r="G35" s="25" t="s">
        <v>96</v>
      </c>
      <c r="H35" s="25" t="s">
        <v>96</v>
      </c>
      <c r="I35" s="25" t="s">
        <v>97</v>
      </c>
      <c r="J35" s="25" t="s">
        <v>97</v>
      </c>
      <c r="K35" s="25" t="s">
        <v>97</v>
      </c>
      <c r="L35" s="25" t="s">
        <v>97</v>
      </c>
      <c r="M35" s="246">
        <f>M25</f>
        <v>1176</v>
      </c>
      <c r="N35" s="25" t="s">
        <v>10</v>
      </c>
    </row>
    <row r="36" spans="1:14" ht="15.6" customHeight="1" x14ac:dyDescent="0.25">
      <c r="A36" s="459" t="s">
        <v>65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39">
        <v>2</v>
      </c>
    </row>
    <row r="37" spans="1:14" ht="18.600000000000001" customHeight="1" x14ac:dyDescent="0.25">
      <c r="A37" s="459" t="s">
        <v>284</v>
      </c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39" t="s">
        <v>197</v>
      </c>
    </row>
    <row r="38" spans="1:14" ht="18" customHeight="1" x14ac:dyDescent="0.25">
      <c r="A38" s="459" t="s">
        <v>216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39" t="s">
        <v>197</v>
      </c>
    </row>
    <row r="39" spans="1:14" ht="18.600000000000001" customHeight="1" x14ac:dyDescent="0.25">
      <c r="A39" s="459" t="s">
        <v>216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39" t="s">
        <v>197</v>
      </c>
    </row>
    <row r="40" spans="1:14" ht="12.6" customHeight="1" x14ac:dyDescent="0.25">
      <c r="A40" s="459" t="s">
        <v>68</v>
      </c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39">
        <v>2</v>
      </c>
    </row>
    <row r="41" spans="1:14" ht="15.6" customHeight="1" x14ac:dyDescent="0.25">
      <c r="A41" s="459" t="s">
        <v>69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39">
        <v>2</v>
      </c>
    </row>
    <row r="42" spans="1:14" ht="16.149999999999999" customHeight="1" x14ac:dyDescent="0.25">
      <c r="A42" s="459" t="s">
        <v>70</v>
      </c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39">
        <v>0</v>
      </c>
    </row>
    <row r="43" spans="1:14" ht="35.450000000000003" customHeight="1" x14ac:dyDescent="0.25">
      <c r="A43" s="456" t="s">
        <v>200</v>
      </c>
      <c r="B43" s="457"/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</row>
    <row r="44" spans="1:14" ht="33.75" customHeight="1" x14ac:dyDescent="0.25">
      <c r="A44" s="456" t="s">
        <v>202</v>
      </c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</row>
    <row r="45" spans="1:14" ht="51.75" customHeight="1" x14ac:dyDescent="0.25">
      <c r="A45" s="458" t="s">
        <v>286</v>
      </c>
      <c r="B45" s="457"/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</row>
    <row r="46" spans="1:14" ht="21" customHeight="1" x14ac:dyDescent="0.25"/>
    <row r="47" spans="1:14" s="86" customFormat="1" ht="31.5" customHeight="1" x14ac:dyDescent="0.25">
      <c r="A47" s="334" t="s">
        <v>369</v>
      </c>
      <c r="B47" s="334"/>
      <c r="C47" s="334"/>
      <c r="D47" s="105"/>
      <c r="E47" s="105"/>
      <c r="F47" s="339"/>
      <c r="G47" s="339"/>
      <c r="H47" s="334" t="s">
        <v>353</v>
      </c>
      <c r="I47" s="334"/>
      <c r="J47" s="334"/>
    </row>
    <row r="48" spans="1:14" s="86" customFormat="1" ht="15.75" x14ac:dyDescent="0.25">
      <c r="A48" s="106"/>
      <c r="B48" s="148"/>
      <c r="C48" s="84"/>
      <c r="D48" s="102"/>
      <c r="H48" s="94"/>
      <c r="I48" s="94"/>
      <c r="J48" s="94"/>
    </row>
    <row r="49" spans="1:10" s="108" customFormat="1" ht="20.25" customHeight="1" x14ac:dyDescent="0.25">
      <c r="A49" s="107" t="s">
        <v>301</v>
      </c>
      <c r="B49" s="149"/>
      <c r="C49" s="107"/>
      <c r="D49" s="105"/>
      <c r="E49" s="105"/>
      <c r="F49" s="107"/>
      <c r="G49" s="107"/>
      <c r="H49" s="109" t="s">
        <v>288</v>
      </c>
      <c r="I49" s="109"/>
      <c r="J49" s="110"/>
    </row>
    <row r="50" spans="1:10" s="111" customFormat="1" ht="15.75" x14ac:dyDescent="0.25">
      <c r="A50" s="383" t="s">
        <v>370</v>
      </c>
      <c r="B50" s="383"/>
      <c r="C50" s="383"/>
    </row>
    <row r="53" spans="1:10" x14ac:dyDescent="0.25">
      <c r="D53" s="71"/>
    </row>
  </sheetData>
  <mergeCells count="34">
    <mergeCell ref="F1:N1"/>
    <mergeCell ref="B3:N3"/>
    <mergeCell ref="A4:N4"/>
    <mergeCell ref="A5:A6"/>
    <mergeCell ref="B5:B6"/>
    <mergeCell ref="C5:N5"/>
    <mergeCell ref="A2:B2"/>
    <mergeCell ref="B33:N33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B31:N31"/>
    <mergeCell ref="B32:N32"/>
    <mergeCell ref="A42:M42"/>
    <mergeCell ref="B34:N34"/>
    <mergeCell ref="A36:M36"/>
    <mergeCell ref="A37:M37"/>
    <mergeCell ref="A38:M38"/>
    <mergeCell ref="A39:M39"/>
    <mergeCell ref="A40:M40"/>
    <mergeCell ref="A41:M41"/>
    <mergeCell ref="A50:C50"/>
    <mergeCell ref="A43:N43"/>
    <mergeCell ref="A44:N44"/>
    <mergeCell ref="A45:N45"/>
    <mergeCell ref="A47:C47"/>
    <mergeCell ref="F47:G47"/>
    <mergeCell ref="H47:J47"/>
  </mergeCells>
  <pageMargins left="0.7" right="0.7" top="0.75" bottom="0.75" header="0.3" footer="0.3"/>
  <pageSetup paperSize="9" scale="9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31" zoomScaleNormal="100" workbookViewId="0">
      <selection activeCell="A2" sqref="A2:B2"/>
    </sheetView>
  </sheetViews>
  <sheetFormatPr defaultRowHeight="15" x14ac:dyDescent="0.25"/>
  <cols>
    <col min="1" max="1" width="6.28515625" customWidth="1"/>
    <col min="2" max="2" width="46.28515625" customWidth="1"/>
    <col min="3" max="3" width="6.85546875" customWidth="1"/>
    <col min="4" max="4" width="6.7109375" customWidth="1"/>
    <col min="5" max="5" width="12" customWidth="1"/>
    <col min="6" max="6" width="10.7109375" customWidth="1"/>
    <col min="7" max="7" width="5.28515625" customWidth="1"/>
    <col min="8" max="8" width="5.85546875" customWidth="1"/>
    <col min="9" max="9" width="9.7109375" customWidth="1"/>
    <col min="10" max="10" width="7.7109375" customWidth="1"/>
    <col min="11" max="11" width="7.42578125" customWidth="1"/>
    <col min="12" max="12" width="7.85546875" customWidth="1"/>
    <col min="13" max="13" width="9.140625" customWidth="1"/>
    <col min="14" max="14" width="6.5703125" customWidth="1"/>
  </cols>
  <sheetData>
    <row r="1" spans="1:14" ht="75.75" customHeight="1" x14ac:dyDescent="0.25">
      <c r="A1" s="57"/>
      <c r="B1" s="58"/>
      <c r="C1" s="58"/>
      <c r="D1" s="58"/>
      <c r="E1" s="58"/>
      <c r="F1" s="371" t="s">
        <v>420</v>
      </c>
      <c r="G1" s="371"/>
      <c r="H1" s="371"/>
      <c r="I1" s="371"/>
      <c r="J1" s="371"/>
      <c r="K1" s="371"/>
      <c r="L1" s="371"/>
      <c r="M1" s="371"/>
      <c r="N1" s="371"/>
    </row>
    <row r="2" spans="1:14" ht="28.5" customHeight="1" x14ac:dyDescent="0.25">
      <c r="A2" s="331" t="s">
        <v>444</v>
      </c>
      <c r="B2" s="331"/>
      <c r="C2" s="55"/>
      <c r="D2" s="55"/>
      <c r="E2" s="55"/>
      <c r="F2" s="55"/>
      <c r="G2" s="55"/>
      <c r="H2" s="55"/>
      <c r="I2" s="1"/>
      <c r="K2" s="56"/>
      <c r="L2" s="79" t="s">
        <v>359</v>
      </c>
      <c r="M2" s="56"/>
      <c r="N2" s="56"/>
    </row>
    <row r="3" spans="1:14" ht="29.25" customHeight="1" x14ac:dyDescent="0.25">
      <c r="A3" s="244" t="s">
        <v>48</v>
      </c>
      <c r="B3" s="444" t="s">
        <v>356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</row>
    <row r="4" spans="1:14" ht="15.75" customHeight="1" x14ac:dyDescent="0.25">
      <c r="A4" s="468" t="s">
        <v>38</v>
      </c>
      <c r="B4" s="468"/>
      <c r="C4" s="468"/>
      <c r="D4" s="468"/>
      <c r="E4" s="468"/>
      <c r="F4" s="468"/>
      <c r="G4" s="468"/>
      <c r="H4" s="468"/>
      <c r="I4" s="468"/>
      <c r="J4" s="469"/>
      <c r="K4" s="469"/>
      <c r="L4" s="469"/>
      <c r="M4" s="469"/>
      <c r="N4" s="469"/>
    </row>
    <row r="5" spans="1:14" ht="17.25" customHeight="1" x14ac:dyDescent="0.25">
      <c r="A5" s="470" t="s">
        <v>39</v>
      </c>
      <c r="B5" s="470" t="s">
        <v>40</v>
      </c>
      <c r="C5" s="470" t="s">
        <v>120</v>
      </c>
      <c r="D5" s="470"/>
      <c r="E5" s="470"/>
      <c r="F5" s="470"/>
      <c r="G5" s="470"/>
      <c r="H5" s="445"/>
      <c r="I5" s="445"/>
      <c r="J5" s="445"/>
      <c r="K5" s="445"/>
      <c r="L5" s="445"/>
      <c r="M5" s="445"/>
      <c r="N5" s="445"/>
    </row>
    <row r="6" spans="1:14" ht="109.5" customHeight="1" x14ac:dyDescent="0.25">
      <c r="A6" s="470"/>
      <c r="B6" s="470"/>
      <c r="C6" s="26" t="s">
        <v>62</v>
      </c>
      <c r="D6" s="26" t="s">
        <v>63</v>
      </c>
      <c r="E6" s="26" t="s">
        <v>118</v>
      </c>
      <c r="F6" s="26" t="s">
        <v>41</v>
      </c>
      <c r="G6" s="26" t="s">
        <v>119</v>
      </c>
      <c r="H6" s="26" t="s">
        <v>60</v>
      </c>
      <c r="I6" s="26" t="s">
        <v>61</v>
      </c>
      <c r="J6" s="26" t="s">
        <v>121</v>
      </c>
      <c r="K6" s="26" t="s">
        <v>122</v>
      </c>
      <c r="L6" s="26" t="s">
        <v>123</v>
      </c>
      <c r="M6" s="26" t="s">
        <v>198</v>
      </c>
      <c r="N6" s="26" t="s">
        <v>199</v>
      </c>
    </row>
    <row r="7" spans="1:14" ht="15.75" x14ac:dyDescent="0.25">
      <c r="A7" s="23">
        <v>1</v>
      </c>
      <c r="B7" s="23">
        <v>2</v>
      </c>
      <c r="C7" s="23">
        <v>3</v>
      </c>
      <c r="D7" s="23">
        <v>5</v>
      </c>
      <c r="E7" s="23">
        <v>6</v>
      </c>
      <c r="F7" s="22">
        <v>7</v>
      </c>
      <c r="G7" s="136">
        <v>8</v>
      </c>
      <c r="H7" s="136">
        <v>9</v>
      </c>
      <c r="I7" s="136">
        <v>10</v>
      </c>
      <c r="J7" s="136">
        <v>11</v>
      </c>
      <c r="K7" s="136">
        <v>12</v>
      </c>
      <c r="L7" s="136">
        <v>13</v>
      </c>
      <c r="M7" s="136">
        <v>14</v>
      </c>
      <c r="N7" s="136">
        <v>15</v>
      </c>
    </row>
    <row r="8" spans="1:14" ht="24.75" customHeight="1" x14ac:dyDescent="0.25">
      <c r="A8" s="137"/>
      <c r="B8" s="464" t="s">
        <v>42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</row>
    <row r="9" spans="1:14" x14ac:dyDescent="0.25">
      <c r="A9" s="138"/>
      <c r="B9" s="461" t="s">
        <v>43</v>
      </c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</row>
    <row r="10" spans="1:14" ht="27" customHeight="1" x14ac:dyDescent="0.25">
      <c r="A10" s="138"/>
      <c r="B10" s="449" t="s">
        <v>55</v>
      </c>
      <c r="C10" s="464"/>
      <c r="D10" s="464"/>
      <c r="E10" s="464"/>
      <c r="F10" s="464"/>
      <c r="G10" s="464"/>
      <c r="H10" s="466"/>
      <c r="I10" s="466"/>
      <c r="J10" s="466"/>
      <c r="K10" s="466"/>
      <c r="L10" s="466"/>
      <c r="M10" s="466"/>
      <c r="N10" s="466"/>
    </row>
    <row r="11" spans="1:14" ht="45.75" customHeight="1" x14ac:dyDescent="0.25">
      <c r="A11" s="138">
        <v>1</v>
      </c>
      <c r="B11" s="28" t="s">
        <v>79</v>
      </c>
      <c r="C11" s="138"/>
      <c r="D11" s="138" t="s">
        <v>49</v>
      </c>
      <c r="E11" s="30" t="s">
        <v>50</v>
      </c>
      <c r="F11" s="138"/>
      <c r="G11" s="138">
        <v>2</v>
      </c>
      <c r="H11" s="32" t="s">
        <v>214</v>
      </c>
      <c r="I11" s="31">
        <v>41418</v>
      </c>
      <c r="J11" s="138">
        <v>1</v>
      </c>
      <c r="K11" s="138">
        <v>1</v>
      </c>
      <c r="L11" s="138">
        <v>1</v>
      </c>
      <c r="M11" s="138">
        <v>559</v>
      </c>
      <c r="N11" s="38" t="s">
        <v>196</v>
      </c>
    </row>
    <row r="12" spans="1:14" ht="39.75" customHeight="1" x14ac:dyDescent="0.25">
      <c r="A12" s="138">
        <v>2</v>
      </c>
      <c r="B12" s="28" t="s">
        <v>80</v>
      </c>
      <c r="C12" s="138"/>
      <c r="D12" s="138" t="s">
        <v>49</v>
      </c>
      <c r="E12" s="30" t="s">
        <v>50</v>
      </c>
      <c r="F12" s="138"/>
      <c r="G12" s="138">
        <v>2</v>
      </c>
      <c r="H12" s="32" t="s">
        <v>214</v>
      </c>
      <c r="I12" s="31">
        <v>41418</v>
      </c>
      <c r="J12" s="138">
        <v>1</v>
      </c>
      <c r="K12" s="138">
        <v>1</v>
      </c>
      <c r="L12" s="138">
        <v>1</v>
      </c>
      <c r="M12" s="138">
        <v>226</v>
      </c>
      <c r="N12" s="38" t="s">
        <v>196</v>
      </c>
    </row>
    <row r="13" spans="1:14" ht="56.25" customHeight="1" x14ac:dyDescent="0.25">
      <c r="A13" s="138">
        <v>3</v>
      </c>
      <c r="B13" s="28" t="s">
        <v>211</v>
      </c>
      <c r="C13" s="138"/>
      <c r="D13" s="138" t="s">
        <v>49</v>
      </c>
      <c r="E13" s="30" t="s">
        <v>50</v>
      </c>
      <c r="F13" s="138"/>
      <c r="G13" s="138">
        <v>2</v>
      </c>
      <c r="H13" s="32" t="s">
        <v>214</v>
      </c>
      <c r="I13" s="31">
        <v>41418</v>
      </c>
      <c r="J13" s="138">
        <v>1</v>
      </c>
      <c r="K13" s="138">
        <v>1</v>
      </c>
      <c r="L13" s="138">
        <v>1</v>
      </c>
      <c r="M13" s="138">
        <v>43</v>
      </c>
      <c r="N13" s="38" t="s">
        <v>196</v>
      </c>
    </row>
    <row r="14" spans="1:14" ht="47.45" customHeight="1" x14ac:dyDescent="0.25">
      <c r="A14" s="138">
        <v>4</v>
      </c>
      <c r="B14" s="28" t="s">
        <v>212</v>
      </c>
      <c r="C14" s="138"/>
      <c r="D14" s="138" t="s">
        <v>49</v>
      </c>
      <c r="E14" s="30" t="s">
        <v>50</v>
      </c>
      <c r="F14" s="138"/>
      <c r="G14" s="138">
        <v>2</v>
      </c>
      <c r="H14" s="32" t="s">
        <v>214</v>
      </c>
      <c r="I14" s="31">
        <v>41418</v>
      </c>
      <c r="J14" s="138">
        <v>1</v>
      </c>
      <c r="K14" s="138">
        <v>1</v>
      </c>
      <c r="L14" s="138">
        <v>1</v>
      </c>
      <c r="M14" s="138">
        <v>2</v>
      </c>
      <c r="N14" s="38" t="s">
        <v>196</v>
      </c>
    </row>
    <row r="15" spans="1:14" ht="72.75" customHeight="1" x14ac:dyDescent="0.25">
      <c r="A15" s="138">
        <v>5</v>
      </c>
      <c r="B15" s="28" t="s">
        <v>81</v>
      </c>
      <c r="C15" s="48"/>
      <c r="D15" s="138" t="s">
        <v>49</v>
      </c>
      <c r="E15" s="30" t="s">
        <v>50</v>
      </c>
      <c r="F15" s="48"/>
      <c r="G15" s="48" t="s">
        <v>99</v>
      </c>
      <c r="H15" s="32" t="s">
        <v>214</v>
      </c>
      <c r="I15" s="31">
        <v>41418</v>
      </c>
      <c r="J15" s="138">
        <v>1</v>
      </c>
      <c r="K15" s="138">
        <v>1</v>
      </c>
      <c r="L15" s="138">
        <v>1</v>
      </c>
      <c r="M15" s="138">
        <v>0</v>
      </c>
      <c r="N15" s="38" t="s">
        <v>196</v>
      </c>
    </row>
    <row r="16" spans="1:14" ht="21.75" customHeight="1" x14ac:dyDescent="0.25">
      <c r="A16" s="138"/>
      <c r="B16" s="69" t="s">
        <v>273</v>
      </c>
      <c r="C16" s="48"/>
      <c r="D16" s="138"/>
      <c r="E16" s="30"/>
      <c r="F16" s="48"/>
      <c r="G16" s="48"/>
      <c r="H16" s="32"/>
      <c r="I16" s="31"/>
      <c r="J16" s="138"/>
      <c r="K16" s="138"/>
      <c r="L16" s="138"/>
      <c r="M16" s="137">
        <f>SUM(M11:M15)</f>
        <v>830</v>
      </c>
      <c r="N16" s="38"/>
    </row>
    <row r="17" spans="1:14" ht="37.9" customHeight="1" x14ac:dyDescent="0.25">
      <c r="A17" s="138"/>
      <c r="B17" s="449" t="s">
        <v>56</v>
      </c>
      <c r="C17" s="464"/>
      <c r="D17" s="464"/>
      <c r="E17" s="464"/>
      <c r="F17" s="464"/>
      <c r="G17" s="464"/>
      <c r="H17" s="466"/>
      <c r="I17" s="466"/>
      <c r="J17" s="466"/>
      <c r="K17" s="466"/>
      <c r="L17" s="466"/>
      <c r="M17" s="466"/>
      <c r="N17" s="466"/>
    </row>
    <row r="18" spans="1:14" ht="57" customHeight="1" x14ac:dyDescent="0.25">
      <c r="A18" s="138">
        <v>6</v>
      </c>
      <c r="B18" s="15" t="s">
        <v>82</v>
      </c>
      <c r="C18" s="138"/>
      <c r="D18" s="138" t="s">
        <v>49</v>
      </c>
      <c r="E18" s="30" t="s">
        <v>50</v>
      </c>
      <c r="F18" s="138"/>
      <c r="G18" s="138">
        <v>2</v>
      </c>
      <c r="H18" s="36" t="s">
        <v>145</v>
      </c>
      <c r="I18" s="37">
        <v>41248</v>
      </c>
      <c r="J18" s="138">
        <v>1</v>
      </c>
      <c r="K18" s="138">
        <v>1</v>
      </c>
      <c r="L18" s="138">
        <v>1</v>
      </c>
      <c r="M18" s="138">
        <v>0</v>
      </c>
      <c r="N18" s="38" t="s">
        <v>196</v>
      </c>
    </row>
    <row r="19" spans="1:14" ht="70.5" customHeight="1" x14ac:dyDescent="0.25">
      <c r="A19" s="138">
        <v>7</v>
      </c>
      <c r="B19" s="28" t="s">
        <v>83</v>
      </c>
      <c r="C19" s="138"/>
      <c r="D19" s="138" t="s">
        <v>49</v>
      </c>
      <c r="E19" s="30" t="s">
        <v>50</v>
      </c>
      <c r="F19" s="138"/>
      <c r="G19" s="138">
        <v>2</v>
      </c>
      <c r="H19" s="36" t="s">
        <v>145</v>
      </c>
      <c r="I19" s="37">
        <v>41248</v>
      </c>
      <c r="J19" s="138">
        <v>1</v>
      </c>
      <c r="K19" s="138">
        <v>1</v>
      </c>
      <c r="L19" s="138">
        <v>1</v>
      </c>
      <c r="M19" s="138">
        <v>6</v>
      </c>
      <c r="N19" s="38" t="s">
        <v>196</v>
      </c>
    </row>
    <row r="20" spans="1:14" ht="72.599999999999994" customHeight="1" x14ac:dyDescent="0.25">
      <c r="A20" s="138">
        <v>8</v>
      </c>
      <c r="B20" s="28" t="s">
        <v>84</v>
      </c>
      <c r="C20" s="138"/>
      <c r="D20" s="138" t="s">
        <v>49</v>
      </c>
      <c r="E20" s="30" t="s">
        <v>50</v>
      </c>
      <c r="F20" s="138"/>
      <c r="G20" s="138">
        <v>2</v>
      </c>
      <c r="H20" s="36" t="s">
        <v>145</v>
      </c>
      <c r="I20" s="37">
        <v>41248</v>
      </c>
      <c r="J20" s="138">
        <v>1</v>
      </c>
      <c r="K20" s="138">
        <v>1</v>
      </c>
      <c r="L20" s="138">
        <v>1</v>
      </c>
      <c r="M20" s="138">
        <v>187</v>
      </c>
      <c r="N20" s="38" t="s">
        <v>196</v>
      </c>
    </row>
    <row r="21" spans="1:14" ht="49.15" customHeight="1" x14ac:dyDescent="0.25">
      <c r="A21" s="138">
        <v>9</v>
      </c>
      <c r="B21" s="28" t="s">
        <v>85</v>
      </c>
      <c r="C21" s="138"/>
      <c r="D21" s="138" t="s">
        <v>49</v>
      </c>
      <c r="E21" s="30" t="s">
        <v>50</v>
      </c>
      <c r="F21" s="138"/>
      <c r="G21" s="138">
        <v>2</v>
      </c>
      <c r="H21" s="36" t="s">
        <v>145</v>
      </c>
      <c r="I21" s="37">
        <v>41248</v>
      </c>
      <c r="J21" s="138">
        <v>1</v>
      </c>
      <c r="K21" s="138">
        <v>1</v>
      </c>
      <c r="L21" s="138">
        <v>1</v>
      </c>
      <c r="M21" s="138">
        <v>18</v>
      </c>
      <c r="N21" s="38" t="s">
        <v>196</v>
      </c>
    </row>
    <row r="22" spans="1:14" ht="57" customHeight="1" x14ac:dyDescent="0.25">
      <c r="A22" s="138">
        <v>10</v>
      </c>
      <c r="B22" s="28" t="s">
        <v>201</v>
      </c>
      <c r="C22" s="138"/>
      <c r="D22" s="138" t="s">
        <v>49</v>
      </c>
      <c r="E22" s="30" t="s">
        <v>50</v>
      </c>
      <c r="F22" s="138"/>
      <c r="G22" s="138">
        <v>2</v>
      </c>
      <c r="H22" s="36" t="s">
        <v>145</v>
      </c>
      <c r="I22" s="37">
        <v>41248</v>
      </c>
      <c r="J22" s="138">
        <v>1</v>
      </c>
      <c r="K22" s="138">
        <v>1</v>
      </c>
      <c r="L22" s="138">
        <v>1</v>
      </c>
      <c r="M22" s="138">
        <v>43</v>
      </c>
      <c r="N22" s="38" t="s">
        <v>196</v>
      </c>
    </row>
    <row r="23" spans="1:14" ht="28.5" customHeight="1" x14ac:dyDescent="0.25">
      <c r="A23" s="138">
        <v>11</v>
      </c>
      <c r="B23" s="28" t="s">
        <v>87</v>
      </c>
      <c r="C23" s="138"/>
      <c r="D23" s="138" t="s">
        <v>49</v>
      </c>
      <c r="E23" s="30" t="s">
        <v>50</v>
      </c>
      <c r="F23" s="138"/>
      <c r="G23" s="138">
        <v>2</v>
      </c>
      <c r="H23" s="36" t="s">
        <v>145</v>
      </c>
      <c r="I23" s="37">
        <v>41248</v>
      </c>
      <c r="J23" s="138">
        <v>1</v>
      </c>
      <c r="K23" s="138">
        <v>1</v>
      </c>
      <c r="L23" s="138">
        <v>1</v>
      </c>
      <c r="M23" s="138">
        <v>18</v>
      </c>
      <c r="N23" s="38" t="s">
        <v>196</v>
      </c>
    </row>
    <row r="24" spans="1:14" ht="19.5" customHeight="1" x14ac:dyDescent="0.25">
      <c r="A24" s="138"/>
      <c r="B24" s="69" t="s">
        <v>273</v>
      </c>
      <c r="C24" s="138"/>
      <c r="D24" s="138"/>
      <c r="E24" s="30"/>
      <c r="F24" s="138"/>
      <c r="G24" s="138"/>
      <c r="H24" s="36"/>
      <c r="I24" s="37"/>
      <c r="J24" s="138"/>
      <c r="K24" s="138"/>
      <c r="L24" s="138"/>
      <c r="M24" s="137">
        <f>SUM(M18:M23)</f>
        <v>272</v>
      </c>
      <c r="N24" s="38"/>
    </row>
    <row r="25" spans="1:14" ht="19.5" customHeight="1" x14ac:dyDescent="0.25">
      <c r="A25" s="138"/>
      <c r="B25" s="69" t="s">
        <v>275</v>
      </c>
      <c r="C25" s="138"/>
      <c r="D25" s="138"/>
      <c r="E25" s="30"/>
      <c r="F25" s="138"/>
      <c r="G25" s="138"/>
      <c r="H25" s="36"/>
      <c r="I25" s="37"/>
      <c r="J25" s="138"/>
      <c r="K25" s="138"/>
      <c r="L25" s="138"/>
      <c r="M25" s="137">
        <f>M24+M16</f>
        <v>1102</v>
      </c>
      <c r="N25" s="38"/>
    </row>
    <row r="26" spans="1:14" ht="31.9" customHeight="1" x14ac:dyDescent="0.25">
      <c r="A26" s="138"/>
      <c r="B26" s="464" t="s">
        <v>44</v>
      </c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</row>
    <row r="27" spans="1:14" ht="15.6" customHeight="1" x14ac:dyDescent="0.25">
      <c r="A27" s="138"/>
      <c r="B27" s="441" t="s">
        <v>43</v>
      </c>
      <c r="C27" s="441"/>
      <c r="D27" s="441"/>
      <c r="E27" s="441"/>
      <c r="F27" s="441"/>
      <c r="G27" s="441"/>
      <c r="H27" s="462"/>
      <c r="I27" s="462"/>
      <c r="J27" s="462"/>
      <c r="K27" s="462"/>
      <c r="L27" s="462"/>
      <c r="M27" s="462"/>
      <c r="N27" s="462"/>
    </row>
    <row r="28" spans="1:14" ht="29.25" customHeight="1" x14ac:dyDescent="0.25">
      <c r="A28" s="138"/>
      <c r="B28" s="461" t="s">
        <v>57</v>
      </c>
      <c r="C28" s="461"/>
      <c r="D28" s="461"/>
      <c r="E28" s="461"/>
      <c r="F28" s="461"/>
      <c r="G28" s="461"/>
      <c r="H28" s="462"/>
      <c r="I28" s="462"/>
      <c r="J28" s="462"/>
      <c r="K28" s="462"/>
      <c r="L28" s="462"/>
      <c r="M28" s="462"/>
      <c r="N28" s="462"/>
    </row>
    <row r="29" spans="1:14" ht="32.25" customHeight="1" x14ac:dyDescent="0.25">
      <c r="A29" s="138"/>
      <c r="B29" s="464" t="s">
        <v>45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</row>
    <row r="30" spans="1:14" x14ac:dyDescent="0.25">
      <c r="A30" s="138"/>
      <c r="B30" s="461" t="s">
        <v>43</v>
      </c>
      <c r="C30" s="461"/>
      <c r="D30" s="461"/>
      <c r="E30" s="461"/>
      <c r="F30" s="461"/>
      <c r="G30" s="461"/>
      <c r="H30" s="462"/>
      <c r="I30" s="462"/>
      <c r="J30" s="462"/>
      <c r="K30" s="462"/>
      <c r="L30" s="462"/>
      <c r="M30" s="462"/>
      <c r="N30" s="462"/>
    </row>
    <row r="31" spans="1:14" ht="25.5" customHeight="1" x14ac:dyDescent="0.25">
      <c r="A31" s="138"/>
      <c r="B31" s="461" t="s">
        <v>57</v>
      </c>
      <c r="C31" s="461"/>
      <c r="D31" s="461"/>
      <c r="E31" s="461"/>
      <c r="F31" s="461"/>
      <c r="G31" s="461"/>
      <c r="H31" s="462"/>
      <c r="I31" s="462"/>
      <c r="J31" s="462"/>
      <c r="K31" s="462"/>
      <c r="L31" s="462"/>
      <c r="M31" s="462"/>
      <c r="N31" s="462"/>
    </row>
    <row r="32" spans="1:14" ht="23.25" customHeight="1" x14ac:dyDescent="0.25">
      <c r="A32" s="138"/>
      <c r="B32" s="464" t="s">
        <v>46</v>
      </c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</row>
    <row r="33" spans="1:14" x14ac:dyDescent="0.25">
      <c r="A33" s="138"/>
      <c r="B33" s="461" t="s">
        <v>43</v>
      </c>
      <c r="C33" s="461"/>
      <c r="D33" s="461"/>
      <c r="E33" s="461"/>
      <c r="F33" s="461"/>
      <c r="G33" s="461"/>
      <c r="H33" s="462"/>
      <c r="I33" s="462"/>
      <c r="J33" s="462"/>
      <c r="K33" s="462"/>
      <c r="L33" s="462"/>
      <c r="M33" s="462"/>
      <c r="N33" s="462"/>
    </row>
    <row r="34" spans="1:14" ht="19.5" customHeight="1" x14ac:dyDescent="0.25">
      <c r="A34" s="138"/>
      <c r="B34" s="461" t="s">
        <v>57</v>
      </c>
      <c r="C34" s="461"/>
      <c r="D34" s="461"/>
      <c r="E34" s="461"/>
      <c r="F34" s="461"/>
      <c r="G34" s="461"/>
      <c r="H34" s="462"/>
      <c r="I34" s="462"/>
      <c r="J34" s="462"/>
      <c r="K34" s="462"/>
      <c r="L34" s="462"/>
      <c r="M34" s="462"/>
      <c r="N34" s="462"/>
    </row>
    <row r="35" spans="1:14" ht="39" customHeight="1" x14ac:dyDescent="0.25">
      <c r="A35" s="27" t="s">
        <v>6</v>
      </c>
      <c r="B35" s="137" t="s">
        <v>215</v>
      </c>
      <c r="C35" s="25" t="s">
        <v>95</v>
      </c>
      <c r="D35" s="25" t="s">
        <v>58</v>
      </c>
      <c r="E35" s="25" t="s">
        <v>64</v>
      </c>
      <c r="F35" s="25" t="s">
        <v>64</v>
      </c>
      <c r="G35" s="25" t="s">
        <v>96</v>
      </c>
      <c r="H35" s="25" t="s">
        <v>97</v>
      </c>
      <c r="I35" s="25" t="s">
        <v>64</v>
      </c>
      <c r="J35" s="25" t="s">
        <v>95</v>
      </c>
      <c r="K35" s="25" t="s">
        <v>95</v>
      </c>
      <c r="L35" s="25" t="s">
        <v>95</v>
      </c>
      <c r="M35" s="246">
        <f>M25</f>
        <v>1102</v>
      </c>
      <c r="N35" s="25" t="s">
        <v>10</v>
      </c>
    </row>
    <row r="36" spans="1:14" ht="15.6" customHeight="1" x14ac:dyDescent="0.25">
      <c r="A36" s="459" t="s">
        <v>65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39">
        <v>2</v>
      </c>
    </row>
    <row r="37" spans="1:14" ht="18.600000000000001" customHeight="1" x14ac:dyDescent="0.25">
      <c r="A37" s="459" t="s">
        <v>284</v>
      </c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39" t="s">
        <v>197</v>
      </c>
    </row>
    <row r="38" spans="1:14" ht="18" customHeight="1" x14ac:dyDescent="0.25">
      <c r="A38" s="459" t="s">
        <v>216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39" t="s">
        <v>197</v>
      </c>
    </row>
    <row r="39" spans="1:14" ht="18.600000000000001" customHeight="1" x14ac:dyDescent="0.25">
      <c r="A39" s="459" t="s">
        <v>216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39" t="s">
        <v>197</v>
      </c>
    </row>
    <row r="40" spans="1:14" ht="12.6" customHeight="1" x14ac:dyDescent="0.25">
      <c r="A40" s="459" t="s">
        <v>68</v>
      </c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39">
        <v>2</v>
      </c>
    </row>
    <row r="41" spans="1:14" ht="15.6" customHeight="1" x14ac:dyDescent="0.25">
      <c r="A41" s="459" t="s">
        <v>69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39">
        <v>2</v>
      </c>
    </row>
    <row r="42" spans="1:14" ht="16.149999999999999" customHeight="1" x14ac:dyDescent="0.25">
      <c r="A42" s="459" t="s">
        <v>70</v>
      </c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39">
        <v>0</v>
      </c>
    </row>
    <row r="43" spans="1:14" ht="35.450000000000003" customHeight="1" x14ac:dyDescent="0.25">
      <c r="A43" s="456" t="s">
        <v>200</v>
      </c>
      <c r="B43" s="457"/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</row>
    <row r="44" spans="1:14" ht="33.75" customHeight="1" x14ac:dyDescent="0.25">
      <c r="A44" s="456" t="s">
        <v>202</v>
      </c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</row>
    <row r="45" spans="1:14" ht="51.75" customHeight="1" x14ac:dyDescent="0.25">
      <c r="A45" s="458" t="s">
        <v>286</v>
      </c>
      <c r="B45" s="457"/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</row>
    <row r="46" spans="1:14" ht="21" customHeight="1" x14ac:dyDescent="0.25"/>
    <row r="47" spans="1:14" s="86" customFormat="1" ht="31.5" customHeight="1" x14ac:dyDescent="0.25">
      <c r="A47" s="334" t="s">
        <v>369</v>
      </c>
      <c r="B47" s="334"/>
      <c r="C47" s="334"/>
      <c r="D47" s="105"/>
      <c r="E47" s="105"/>
      <c r="F47" s="339"/>
      <c r="G47" s="339"/>
      <c r="H47" s="334" t="s">
        <v>353</v>
      </c>
      <c r="I47" s="334"/>
      <c r="J47" s="334"/>
    </row>
    <row r="48" spans="1:14" s="86" customFormat="1" ht="15.75" x14ac:dyDescent="0.25">
      <c r="A48" s="106"/>
      <c r="B48" s="148"/>
      <c r="C48" s="84"/>
      <c r="D48" s="102"/>
      <c r="H48" s="94"/>
      <c r="I48" s="94"/>
      <c r="J48" s="94"/>
    </row>
    <row r="49" spans="1:10" s="108" customFormat="1" ht="20.25" customHeight="1" x14ac:dyDescent="0.25">
      <c r="A49" s="107" t="s">
        <v>301</v>
      </c>
      <c r="B49" s="149"/>
      <c r="C49" s="107"/>
      <c r="D49" s="105"/>
      <c r="E49" s="105"/>
      <c r="F49" s="107"/>
      <c r="G49" s="107"/>
      <c r="H49" s="109" t="s">
        <v>288</v>
      </c>
      <c r="I49" s="109"/>
      <c r="J49" s="110"/>
    </row>
    <row r="50" spans="1:10" s="111" customFormat="1" ht="15.75" x14ac:dyDescent="0.25">
      <c r="A50" s="383" t="s">
        <v>370</v>
      </c>
      <c r="B50" s="383"/>
      <c r="C50" s="383"/>
    </row>
    <row r="53" spans="1:10" x14ac:dyDescent="0.25">
      <c r="D53" s="71"/>
    </row>
  </sheetData>
  <mergeCells count="34">
    <mergeCell ref="F1:N1"/>
    <mergeCell ref="B3:N3"/>
    <mergeCell ref="A4:N4"/>
    <mergeCell ref="A5:A6"/>
    <mergeCell ref="B5:B6"/>
    <mergeCell ref="C5:N5"/>
    <mergeCell ref="A2:B2"/>
    <mergeCell ref="B33:N33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B31:N31"/>
    <mergeCell ref="B32:N32"/>
    <mergeCell ref="A42:M42"/>
    <mergeCell ref="B34:N34"/>
    <mergeCell ref="A36:M36"/>
    <mergeCell ref="A37:M37"/>
    <mergeCell ref="A38:M38"/>
    <mergeCell ref="A39:M39"/>
    <mergeCell ref="A40:M40"/>
    <mergeCell ref="A41:M41"/>
    <mergeCell ref="A50:C50"/>
    <mergeCell ref="A43:N43"/>
    <mergeCell ref="A44:N44"/>
    <mergeCell ref="A45:N45"/>
    <mergeCell ref="A47:C47"/>
    <mergeCell ref="F47:G47"/>
    <mergeCell ref="H47:J47"/>
  </mergeCells>
  <pageMargins left="0.7" right="0.7" top="0.75" bottom="0.75" header="0.3" footer="0.3"/>
  <pageSetup paperSize="9" scale="88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view="pageBreakPreview" topLeftCell="A43" zoomScale="60" zoomScaleNormal="100" workbookViewId="0">
      <selection activeCell="H57" sqref="H57:I57"/>
    </sheetView>
  </sheetViews>
  <sheetFormatPr defaultRowHeight="15" x14ac:dyDescent="0.25"/>
  <cols>
    <col min="1" max="1" width="6.28515625" customWidth="1"/>
    <col min="2" max="2" width="46.28515625" customWidth="1"/>
    <col min="3" max="3" width="8.5703125" customWidth="1"/>
    <col min="4" max="4" width="6.7109375" customWidth="1"/>
    <col min="5" max="5" width="12" customWidth="1"/>
    <col min="6" max="6" width="10.7109375" customWidth="1"/>
    <col min="7" max="7" width="5.28515625" customWidth="1"/>
    <col min="8" max="8" width="5.85546875" customWidth="1"/>
    <col min="9" max="9" width="12.28515625" customWidth="1"/>
    <col min="10" max="10" width="7.7109375" customWidth="1"/>
    <col min="11" max="11" width="7.42578125" customWidth="1"/>
    <col min="12" max="12" width="7.85546875" customWidth="1"/>
    <col min="13" max="13" width="9.140625" customWidth="1"/>
    <col min="14" max="14" width="6.5703125" customWidth="1"/>
  </cols>
  <sheetData>
    <row r="1" spans="1:16" ht="75.75" customHeight="1" x14ac:dyDescent="0.25">
      <c r="A1" s="57"/>
      <c r="B1" s="58"/>
      <c r="C1" s="58"/>
      <c r="D1" s="58"/>
      <c r="E1" s="58"/>
      <c r="F1" s="371" t="s">
        <v>420</v>
      </c>
      <c r="G1" s="371"/>
      <c r="H1" s="371"/>
      <c r="I1" s="371"/>
      <c r="J1" s="371"/>
      <c r="K1" s="371"/>
      <c r="L1" s="371"/>
      <c r="M1" s="371"/>
      <c r="N1" s="371"/>
    </row>
    <row r="2" spans="1:16" ht="28.5" customHeight="1" x14ac:dyDescent="0.25">
      <c r="A2" s="331" t="s">
        <v>444</v>
      </c>
      <c r="B2" s="331"/>
      <c r="C2" s="55"/>
      <c r="D2" s="55"/>
      <c r="E2" s="55"/>
      <c r="F2" s="55"/>
      <c r="G2" s="55"/>
      <c r="H2" s="55"/>
      <c r="I2" s="1"/>
      <c r="K2" s="56"/>
      <c r="L2" s="79" t="s">
        <v>427</v>
      </c>
      <c r="M2" s="56"/>
      <c r="N2" s="56"/>
    </row>
    <row r="3" spans="1:16" ht="29.25" customHeight="1" x14ac:dyDescent="0.25">
      <c r="A3" s="244" t="s">
        <v>48</v>
      </c>
      <c r="B3" s="444" t="s">
        <v>430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</row>
    <row r="4" spans="1:16" ht="15.75" customHeight="1" x14ac:dyDescent="0.25">
      <c r="A4" s="468" t="s">
        <v>38</v>
      </c>
      <c r="B4" s="468"/>
      <c r="C4" s="468"/>
      <c r="D4" s="468"/>
      <c r="E4" s="468"/>
      <c r="F4" s="468"/>
      <c r="G4" s="468"/>
      <c r="H4" s="468"/>
      <c r="I4" s="468"/>
      <c r="J4" s="469"/>
      <c r="K4" s="469"/>
      <c r="L4" s="469"/>
      <c r="M4" s="469"/>
      <c r="N4" s="469"/>
    </row>
    <row r="5" spans="1:16" ht="17.25" customHeight="1" x14ac:dyDescent="0.25">
      <c r="A5" s="470" t="s">
        <v>39</v>
      </c>
      <c r="B5" s="470" t="s">
        <v>40</v>
      </c>
      <c r="C5" s="470" t="s">
        <v>120</v>
      </c>
      <c r="D5" s="470"/>
      <c r="E5" s="470"/>
      <c r="F5" s="470"/>
      <c r="G5" s="470"/>
      <c r="H5" s="445"/>
      <c r="I5" s="445"/>
      <c r="J5" s="445"/>
      <c r="K5" s="445"/>
      <c r="L5" s="445"/>
      <c r="M5" s="445"/>
      <c r="N5" s="445"/>
    </row>
    <row r="6" spans="1:16" ht="109.5" customHeight="1" x14ac:dyDescent="0.25">
      <c r="A6" s="470"/>
      <c r="B6" s="470"/>
      <c r="C6" s="275" t="s">
        <v>62</v>
      </c>
      <c r="D6" s="275" t="s">
        <v>63</v>
      </c>
      <c r="E6" s="275" t="s">
        <v>118</v>
      </c>
      <c r="F6" s="275" t="s">
        <v>41</v>
      </c>
      <c r="G6" s="275" t="s">
        <v>119</v>
      </c>
      <c r="H6" s="275" t="s">
        <v>60</v>
      </c>
      <c r="I6" s="275" t="s">
        <v>61</v>
      </c>
      <c r="J6" s="275" t="s">
        <v>121</v>
      </c>
      <c r="K6" s="275" t="s">
        <v>122</v>
      </c>
      <c r="L6" s="275" t="s">
        <v>123</v>
      </c>
      <c r="M6" s="275" t="s">
        <v>198</v>
      </c>
      <c r="N6" s="275" t="s">
        <v>199</v>
      </c>
    </row>
    <row r="7" spans="1:16" ht="15.75" x14ac:dyDescent="0.25">
      <c r="A7" s="274">
        <v>1</v>
      </c>
      <c r="B7" s="274">
        <v>2</v>
      </c>
      <c r="C7" s="274">
        <v>3</v>
      </c>
      <c r="D7" s="274">
        <v>5</v>
      </c>
      <c r="E7" s="274">
        <v>6</v>
      </c>
      <c r="F7" s="22">
        <v>7</v>
      </c>
      <c r="G7" s="136">
        <v>8</v>
      </c>
      <c r="H7" s="136">
        <v>9</v>
      </c>
      <c r="I7" s="136">
        <v>10</v>
      </c>
      <c r="J7" s="136">
        <v>11</v>
      </c>
      <c r="K7" s="136">
        <v>12</v>
      </c>
      <c r="L7" s="136">
        <v>13</v>
      </c>
      <c r="M7" s="136">
        <v>14</v>
      </c>
      <c r="N7" s="136">
        <v>15</v>
      </c>
    </row>
    <row r="8" spans="1:16" s="170" customFormat="1" ht="25.5" customHeight="1" x14ac:dyDescent="0.25">
      <c r="A8" s="285"/>
      <c r="B8" s="351" t="s">
        <v>42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P8" s="215"/>
    </row>
    <row r="9" spans="1:16" s="170" customFormat="1" ht="16.5" customHeight="1" x14ac:dyDescent="0.25">
      <c r="A9" s="286"/>
      <c r="B9" s="366" t="s">
        <v>43</v>
      </c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P9" s="215"/>
    </row>
    <row r="10" spans="1:16" s="170" customFormat="1" ht="25.5" customHeight="1" x14ac:dyDescent="0.25">
      <c r="A10" s="286"/>
      <c r="B10" s="360" t="s">
        <v>327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P10" s="215"/>
    </row>
    <row r="11" spans="1:16" s="170" customFormat="1" ht="51" x14ac:dyDescent="0.25">
      <c r="A11" s="286">
        <v>1</v>
      </c>
      <c r="B11" s="141" t="s">
        <v>388</v>
      </c>
      <c r="C11" s="182"/>
      <c r="D11" s="286" t="s">
        <v>49</v>
      </c>
      <c r="E11" s="182" t="s">
        <v>50</v>
      </c>
      <c r="F11" s="182"/>
      <c r="G11" s="182" t="s">
        <v>99</v>
      </c>
      <c r="H11" s="182" t="s">
        <v>203</v>
      </c>
      <c r="I11" s="183" t="s">
        <v>227</v>
      </c>
      <c r="J11" s="182" t="s">
        <v>204</v>
      </c>
      <c r="K11" s="182" t="s">
        <v>204</v>
      </c>
      <c r="L11" s="182" t="s">
        <v>99</v>
      </c>
      <c r="M11" s="184">
        <v>0</v>
      </c>
      <c r="N11" s="182" t="s">
        <v>196</v>
      </c>
      <c r="P11" s="215"/>
    </row>
    <row r="12" spans="1:16" s="170" customFormat="1" ht="51" x14ac:dyDescent="0.25">
      <c r="A12" s="286">
        <v>2</v>
      </c>
      <c r="B12" s="141" t="s">
        <v>229</v>
      </c>
      <c r="C12" s="182"/>
      <c r="D12" s="286" t="s">
        <v>49</v>
      </c>
      <c r="E12" s="182" t="s">
        <v>50</v>
      </c>
      <c r="F12" s="182"/>
      <c r="G12" s="182" t="s">
        <v>99</v>
      </c>
      <c r="H12" s="182" t="s">
        <v>203</v>
      </c>
      <c r="I12" s="183" t="s">
        <v>227</v>
      </c>
      <c r="J12" s="182" t="s">
        <v>204</v>
      </c>
      <c r="K12" s="182" t="s">
        <v>204</v>
      </c>
      <c r="L12" s="182" t="s">
        <v>99</v>
      </c>
      <c r="M12" s="184">
        <v>0</v>
      </c>
      <c r="N12" s="182" t="s">
        <v>196</v>
      </c>
      <c r="P12" s="215"/>
    </row>
    <row r="13" spans="1:16" s="170" customFormat="1" ht="76.5" x14ac:dyDescent="0.25">
      <c r="A13" s="286">
        <v>3</v>
      </c>
      <c r="B13" s="141" t="s">
        <v>390</v>
      </c>
      <c r="C13" s="182"/>
      <c r="D13" s="286" t="s">
        <v>49</v>
      </c>
      <c r="E13" s="182" t="s">
        <v>50</v>
      </c>
      <c r="F13" s="182"/>
      <c r="G13" s="182" t="s">
        <v>99</v>
      </c>
      <c r="H13" s="182" t="s">
        <v>203</v>
      </c>
      <c r="I13" s="183" t="s">
        <v>227</v>
      </c>
      <c r="J13" s="182" t="s">
        <v>204</v>
      </c>
      <c r="K13" s="182" t="s">
        <v>204</v>
      </c>
      <c r="L13" s="182" t="s">
        <v>99</v>
      </c>
      <c r="M13" s="184">
        <v>0</v>
      </c>
      <c r="N13" s="182" t="s">
        <v>196</v>
      </c>
      <c r="P13" s="215"/>
    </row>
    <row r="14" spans="1:16" s="170" customFormat="1" ht="89.25" x14ac:dyDescent="0.25">
      <c r="A14" s="286">
        <v>4</v>
      </c>
      <c r="B14" s="141" t="s">
        <v>391</v>
      </c>
      <c r="C14" s="182"/>
      <c r="D14" s="286" t="s">
        <v>49</v>
      </c>
      <c r="E14" s="182" t="s">
        <v>50</v>
      </c>
      <c r="F14" s="182"/>
      <c r="G14" s="182" t="s">
        <v>99</v>
      </c>
      <c r="H14" s="182" t="s">
        <v>203</v>
      </c>
      <c r="I14" s="183" t="s">
        <v>227</v>
      </c>
      <c r="J14" s="182" t="s">
        <v>204</v>
      </c>
      <c r="K14" s="182" t="s">
        <v>204</v>
      </c>
      <c r="L14" s="182" t="s">
        <v>99</v>
      </c>
      <c r="M14" s="184">
        <v>0</v>
      </c>
      <c r="N14" s="182" t="s">
        <v>196</v>
      </c>
      <c r="P14" s="215"/>
    </row>
    <row r="15" spans="1:16" s="170" customFormat="1" ht="25.5" x14ac:dyDescent="0.25">
      <c r="A15" s="286">
        <v>5</v>
      </c>
      <c r="B15" s="141" t="s">
        <v>392</v>
      </c>
      <c r="C15" s="182"/>
      <c r="D15" s="286" t="s">
        <v>49</v>
      </c>
      <c r="E15" s="182" t="s">
        <v>50</v>
      </c>
      <c r="F15" s="182"/>
      <c r="G15" s="182" t="s">
        <v>99</v>
      </c>
      <c r="H15" s="182" t="s">
        <v>203</v>
      </c>
      <c r="I15" s="183" t="s">
        <v>227</v>
      </c>
      <c r="J15" s="182" t="s">
        <v>204</v>
      </c>
      <c r="K15" s="182" t="s">
        <v>204</v>
      </c>
      <c r="L15" s="182" t="s">
        <v>99</v>
      </c>
      <c r="M15" s="184">
        <v>0</v>
      </c>
      <c r="N15" s="182" t="s">
        <v>196</v>
      </c>
      <c r="P15" s="215"/>
    </row>
    <row r="16" spans="1:16" s="170" customFormat="1" ht="140.25" x14ac:dyDescent="0.25">
      <c r="A16" s="286">
        <v>6</v>
      </c>
      <c r="B16" s="141" t="s">
        <v>389</v>
      </c>
      <c r="C16" s="182"/>
      <c r="D16" s="286" t="s">
        <v>49</v>
      </c>
      <c r="E16" s="182" t="s">
        <v>50</v>
      </c>
      <c r="F16" s="182"/>
      <c r="G16" s="182" t="s">
        <v>99</v>
      </c>
      <c r="H16" s="182" t="s">
        <v>203</v>
      </c>
      <c r="I16" s="183" t="s">
        <v>227</v>
      </c>
      <c r="J16" s="182" t="s">
        <v>204</v>
      </c>
      <c r="K16" s="182" t="s">
        <v>204</v>
      </c>
      <c r="L16" s="182" t="s">
        <v>99</v>
      </c>
      <c r="M16" s="184">
        <v>0</v>
      </c>
      <c r="N16" s="182" t="s">
        <v>196</v>
      </c>
      <c r="P16" s="215"/>
    </row>
    <row r="17" spans="1:16" s="170" customFormat="1" ht="27.75" customHeight="1" x14ac:dyDescent="0.25">
      <c r="A17" s="286"/>
      <c r="B17" s="142" t="s">
        <v>273</v>
      </c>
      <c r="C17" s="182"/>
      <c r="D17" s="286"/>
      <c r="E17" s="182"/>
      <c r="F17" s="182"/>
      <c r="G17" s="182"/>
      <c r="H17" s="182"/>
      <c r="I17" s="183"/>
      <c r="J17" s="182"/>
      <c r="K17" s="182"/>
      <c r="L17" s="182"/>
      <c r="M17" s="185">
        <f>SUM(M11:M16)</f>
        <v>0</v>
      </c>
      <c r="N17" s="182"/>
      <c r="P17" s="215"/>
    </row>
    <row r="18" spans="1:16" s="170" customFormat="1" ht="27" customHeight="1" x14ac:dyDescent="0.25">
      <c r="A18" s="286"/>
      <c r="B18" s="360" t="s">
        <v>328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P18" s="215"/>
    </row>
    <row r="19" spans="1:16" s="170" customFormat="1" ht="27" customHeight="1" x14ac:dyDescent="0.25">
      <c r="A19" s="286">
        <v>7</v>
      </c>
      <c r="B19" s="143" t="s">
        <v>440</v>
      </c>
      <c r="C19" s="182"/>
      <c r="D19" s="286" t="s">
        <v>49</v>
      </c>
      <c r="E19" s="182" t="s">
        <v>50</v>
      </c>
      <c r="F19" s="182"/>
      <c r="G19" s="182" t="s">
        <v>99</v>
      </c>
      <c r="H19" s="182" t="s">
        <v>205</v>
      </c>
      <c r="I19" s="183" t="s">
        <v>230</v>
      </c>
      <c r="J19" s="182" t="s">
        <v>203</v>
      </c>
      <c r="K19" s="182" t="s">
        <v>203</v>
      </c>
      <c r="L19" s="182" t="s">
        <v>203</v>
      </c>
      <c r="M19" s="184">
        <v>0</v>
      </c>
      <c r="N19" s="182" t="s">
        <v>196</v>
      </c>
      <c r="P19" s="215"/>
    </row>
    <row r="20" spans="1:16" s="170" customFormat="1" ht="30" customHeight="1" x14ac:dyDescent="0.25">
      <c r="A20" s="286">
        <v>8</v>
      </c>
      <c r="B20" s="144" t="s">
        <v>71</v>
      </c>
      <c r="C20" s="182"/>
      <c r="D20" s="286" t="s">
        <v>49</v>
      </c>
      <c r="E20" s="182" t="s">
        <v>50</v>
      </c>
      <c r="F20" s="182"/>
      <c r="G20" s="182" t="s">
        <v>99</v>
      </c>
      <c r="H20" s="182" t="s">
        <v>205</v>
      </c>
      <c r="I20" s="183" t="s">
        <v>230</v>
      </c>
      <c r="J20" s="182" t="s">
        <v>203</v>
      </c>
      <c r="K20" s="182" t="s">
        <v>203</v>
      </c>
      <c r="L20" s="182" t="s">
        <v>203</v>
      </c>
      <c r="M20" s="184">
        <v>0</v>
      </c>
      <c r="N20" s="182" t="s">
        <v>196</v>
      </c>
      <c r="P20" s="215"/>
    </row>
    <row r="21" spans="1:16" s="170" customFormat="1" ht="87.75" customHeight="1" x14ac:dyDescent="0.25">
      <c r="A21" s="286">
        <v>9</v>
      </c>
      <c r="B21" s="144" t="s">
        <v>441</v>
      </c>
      <c r="C21" s="182"/>
      <c r="D21" s="286" t="s">
        <v>49</v>
      </c>
      <c r="E21" s="182" t="s">
        <v>50</v>
      </c>
      <c r="F21" s="182"/>
      <c r="G21" s="182" t="s">
        <v>99</v>
      </c>
      <c r="H21" s="182" t="s">
        <v>205</v>
      </c>
      <c r="I21" s="183" t="s">
        <v>230</v>
      </c>
      <c r="J21" s="182" t="s">
        <v>203</v>
      </c>
      <c r="K21" s="182" t="s">
        <v>203</v>
      </c>
      <c r="L21" s="182" t="s">
        <v>203</v>
      </c>
      <c r="M21" s="184">
        <v>0</v>
      </c>
      <c r="N21" s="182" t="s">
        <v>196</v>
      </c>
      <c r="P21" s="215"/>
    </row>
    <row r="22" spans="1:16" s="170" customFormat="1" ht="18" customHeight="1" x14ac:dyDescent="0.25">
      <c r="A22" s="286">
        <v>10</v>
      </c>
      <c r="B22" s="144" t="s">
        <v>72</v>
      </c>
      <c r="C22" s="182"/>
      <c r="D22" s="286" t="s">
        <v>49</v>
      </c>
      <c r="E22" s="182" t="s">
        <v>50</v>
      </c>
      <c r="F22" s="182"/>
      <c r="G22" s="182" t="s">
        <v>99</v>
      </c>
      <c r="H22" s="182" t="s">
        <v>205</v>
      </c>
      <c r="I22" s="183" t="s">
        <v>230</v>
      </c>
      <c r="J22" s="182" t="s">
        <v>203</v>
      </c>
      <c r="K22" s="182" t="s">
        <v>203</v>
      </c>
      <c r="L22" s="182" t="s">
        <v>203</v>
      </c>
      <c r="M22" s="184">
        <v>0</v>
      </c>
      <c r="N22" s="182" t="s">
        <v>196</v>
      </c>
      <c r="P22" s="215"/>
    </row>
    <row r="23" spans="1:16" s="170" customFormat="1" ht="26.25" customHeight="1" x14ac:dyDescent="0.25">
      <c r="A23" s="286"/>
      <c r="B23" s="142" t="s">
        <v>273</v>
      </c>
      <c r="C23" s="182"/>
      <c r="D23" s="286"/>
      <c r="E23" s="182"/>
      <c r="F23" s="182"/>
      <c r="G23" s="182"/>
      <c r="H23" s="182"/>
      <c r="I23" s="183"/>
      <c r="J23" s="182"/>
      <c r="K23" s="182"/>
      <c r="L23" s="182"/>
      <c r="M23" s="185">
        <f>SUM(M19:M22)</f>
        <v>0</v>
      </c>
      <c r="N23" s="182"/>
      <c r="P23" s="215"/>
    </row>
    <row r="24" spans="1:16" s="170" customFormat="1" ht="27.75" customHeight="1" x14ac:dyDescent="0.25">
      <c r="A24" s="286"/>
      <c r="B24" s="360" t="s">
        <v>52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P24" s="215"/>
    </row>
    <row r="25" spans="1:16" s="170" customFormat="1" ht="51" x14ac:dyDescent="0.25">
      <c r="A25" s="286">
        <v>11</v>
      </c>
      <c r="B25" s="144" t="s">
        <v>232</v>
      </c>
      <c r="C25" s="182"/>
      <c r="D25" s="286" t="s">
        <v>49</v>
      </c>
      <c r="E25" s="182" t="s">
        <v>50</v>
      </c>
      <c r="F25" s="182"/>
      <c r="G25" s="182" t="s">
        <v>99</v>
      </c>
      <c r="H25" s="186" t="s">
        <v>332</v>
      </c>
      <c r="I25" s="187">
        <v>41778</v>
      </c>
      <c r="J25" s="286">
        <v>1</v>
      </c>
      <c r="K25" s="286">
        <v>1</v>
      </c>
      <c r="L25" s="286">
        <v>2</v>
      </c>
      <c r="M25" s="287">
        <v>0</v>
      </c>
      <c r="N25" s="182" t="s">
        <v>196</v>
      </c>
      <c r="O25" s="188"/>
      <c r="P25" s="215"/>
    </row>
    <row r="26" spans="1:16" s="170" customFormat="1" ht="51" x14ac:dyDescent="0.25">
      <c r="A26" s="286">
        <v>12</v>
      </c>
      <c r="B26" s="144" t="s">
        <v>233</v>
      </c>
      <c r="C26" s="182"/>
      <c r="D26" s="286" t="s">
        <v>49</v>
      </c>
      <c r="E26" s="182" t="s">
        <v>50</v>
      </c>
      <c r="F26" s="182"/>
      <c r="G26" s="182" t="s">
        <v>99</v>
      </c>
      <c r="H26" s="186" t="s">
        <v>332</v>
      </c>
      <c r="I26" s="187">
        <v>41778</v>
      </c>
      <c r="J26" s="286">
        <v>1</v>
      </c>
      <c r="K26" s="286">
        <v>1</v>
      </c>
      <c r="L26" s="286">
        <v>2</v>
      </c>
      <c r="M26" s="287">
        <v>0</v>
      </c>
      <c r="N26" s="182" t="s">
        <v>196</v>
      </c>
      <c r="O26" s="188"/>
      <c r="P26" s="215"/>
    </row>
    <row r="27" spans="1:16" s="170" customFormat="1" ht="38.25" x14ac:dyDescent="0.25">
      <c r="A27" s="286">
        <v>13</v>
      </c>
      <c r="B27" s="144" t="s">
        <v>234</v>
      </c>
      <c r="C27" s="182"/>
      <c r="D27" s="286" t="s">
        <v>49</v>
      </c>
      <c r="E27" s="182" t="s">
        <v>50</v>
      </c>
      <c r="F27" s="182"/>
      <c r="G27" s="182" t="s">
        <v>99</v>
      </c>
      <c r="H27" s="186" t="s">
        <v>332</v>
      </c>
      <c r="I27" s="187">
        <v>41778</v>
      </c>
      <c r="J27" s="286">
        <v>1</v>
      </c>
      <c r="K27" s="286">
        <v>1</v>
      </c>
      <c r="L27" s="286">
        <v>2</v>
      </c>
      <c r="M27" s="287">
        <v>0</v>
      </c>
      <c r="N27" s="182" t="s">
        <v>196</v>
      </c>
      <c r="P27" s="215"/>
    </row>
    <row r="28" spans="1:16" s="170" customFormat="1" ht="30" x14ac:dyDescent="0.25">
      <c r="A28" s="286">
        <v>14</v>
      </c>
      <c r="B28" s="144" t="s">
        <v>419</v>
      </c>
      <c r="C28" s="182"/>
      <c r="D28" s="286" t="s">
        <v>49</v>
      </c>
      <c r="E28" s="182" t="s">
        <v>50</v>
      </c>
      <c r="F28" s="182"/>
      <c r="G28" s="182" t="s">
        <v>99</v>
      </c>
      <c r="H28" s="186" t="s">
        <v>332</v>
      </c>
      <c r="I28" s="187">
        <v>41778</v>
      </c>
      <c r="J28" s="286">
        <v>1</v>
      </c>
      <c r="K28" s="286">
        <v>1</v>
      </c>
      <c r="L28" s="286">
        <v>2</v>
      </c>
      <c r="M28" s="287">
        <v>0</v>
      </c>
      <c r="N28" s="182" t="s">
        <v>196</v>
      </c>
      <c r="O28" s="188"/>
      <c r="P28" s="215"/>
    </row>
    <row r="29" spans="1:16" s="170" customFormat="1" ht="106.5" customHeight="1" x14ac:dyDescent="0.25">
      <c r="A29" s="286"/>
      <c r="B29" s="144" t="s">
        <v>385</v>
      </c>
      <c r="C29" s="182"/>
      <c r="D29" s="286" t="s">
        <v>49</v>
      </c>
      <c r="E29" s="182" t="s">
        <v>50</v>
      </c>
      <c r="F29" s="182"/>
      <c r="G29" s="182" t="s">
        <v>99</v>
      </c>
      <c r="H29" s="186" t="s">
        <v>332</v>
      </c>
      <c r="I29" s="187">
        <v>41778</v>
      </c>
      <c r="J29" s="286">
        <v>1</v>
      </c>
      <c r="K29" s="286">
        <v>1</v>
      </c>
      <c r="L29" s="286">
        <v>2</v>
      </c>
      <c r="M29" s="287">
        <v>0</v>
      </c>
      <c r="N29" s="182" t="s">
        <v>196</v>
      </c>
      <c r="O29" s="188"/>
      <c r="P29" s="215"/>
    </row>
    <row r="30" spans="1:16" s="170" customFormat="1" ht="105" customHeight="1" x14ac:dyDescent="0.25">
      <c r="A30" s="286"/>
      <c r="B30" s="144" t="s">
        <v>386</v>
      </c>
      <c r="C30" s="182"/>
      <c r="D30" s="286" t="s">
        <v>49</v>
      </c>
      <c r="E30" s="182" t="s">
        <v>50</v>
      </c>
      <c r="F30" s="182"/>
      <c r="G30" s="182" t="s">
        <v>99</v>
      </c>
      <c r="H30" s="186" t="s">
        <v>332</v>
      </c>
      <c r="I30" s="187">
        <v>41778</v>
      </c>
      <c r="J30" s="286">
        <v>1</v>
      </c>
      <c r="K30" s="286">
        <v>1</v>
      </c>
      <c r="L30" s="286">
        <v>2</v>
      </c>
      <c r="M30" s="287">
        <v>0</v>
      </c>
      <c r="N30" s="182" t="s">
        <v>196</v>
      </c>
      <c r="O30" s="188"/>
      <c r="P30" s="215"/>
    </row>
    <row r="31" spans="1:16" s="170" customFormat="1" ht="93" customHeight="1" x14ac:dyDescent="0.25">
      <c r="A31" s="286"/>
      <c r="B31" s="145" t="s">
        <v>387</v>
      </c>
      <c r="C31" s="182"/>
      <c r="D31" s="286" t="s">
        <v>49</v>
      </c>
      <c r="E31" s="182" t="s">
        <v>50</v>
      </c>
      <c r="F31" s="182"/>
      <c r="G31" s="182" t="s">
        <v>99</v>
      </c>
      <c r="H31" s="186" t="s">
        <v>332</v>
      </c>
      <c r="I31" s="187">
        <v>41778</v>
      </c>
      <c r="J31" s="286">
        <v>1</v>
      </c>
      <c r="K31" s="286">
        <v>1</v>
      </c>
      <c r="L31" s="286">
        <v>2</v>
      </c>
      <c r="M31" s="287">
        <v>0</v>
      </c>
      <c r="N31" s="182" t="s">
        <v>196</v>
      </c>
      <c r="O31" s="188"/>
      <c r="P31" s="215"/>
    </row>
    <row r="32" spans="1:16" s="170" customFormat="1" x14ac:dyDescent="0.25">
      <c r="A32" s="286"/>
      <c r="B32" s="142" t="s">
        <v>273</v>
      </c>
      <c r="C32" s="182"/>
      <c r="D32" s="286"/>
      <c r="E32" s="182"/>
      <c r="F32" s="182"/>
      <c r="G32" s="182"/>
      <c r="H32" s="186"/>
      <c r="I32" s="187"/>
      <c r="J32" s="286"/>
      <c r="K32" s="286"/>
      <c r="L32" s="286"/>
      <c r="M32" s="285">
        <f>SUM(M28:M31)</f>
        <v>0</v>
      </c>
      <c r="N32" s="182"/>
      <c r="P32" s="215"/>
    </row>
    <row r="33" spans="1:16" s="170" customFormat="1" ht="26.25" customHeight="1" x14ac:dyDescent="0.25">
      <c r="A33" s="286"/>
      <c r="B33" s="368" t="s">
        <v>54</v>
      </c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P33" s="215"/>
    </row>
    <row r="34" spans="1:16" s="170" customFormat="1" ht="42" customHeight="1" x14ac:dyDescent="0.25">
      <c r="A34" s="286">
        <v>15</v>
      </c>
      <c r="B34" s="146" t="s">
        <v>393</v>
      </c>
      <c r="C34" s="182"/>
      <c r="D34" s="286" t="s">
        <v>49</v>
      </c>
      <c r="E34" s="182" t="s">
        <v>50</v>
      </c>
      <c r="F34" s="182"/>
      <c r="G34" s="182" t="s">
        <v>99</v>
      </c>
      <c r="H34" s="186">
        <v>217</v>
      </c>
      <c r="I34" s="187">
        <v>41579</v>
      </c>
      <c r="J34" s="286">
        <v>1</v>
      </c>
      <c r="K34" s="286">
        <v>1</v>
      </c>
      <c r="L34" s="286">
        <v>1</v>
      </c>
      <c r="M34" s="286">
        <v>0</v>
      </c>
      <c r="N34" s="182" t="s">
        <v>196</v>
      </c>
      <c r="P34" s="215"/>
    </row>
    <row r="35" spans="1:16" s="170" customFormat="1" ht="42" customHeight="1" x14ac:dyDescent="0.25">
      <c r="A35" s="286">
        <v>16</v>
      </c>
      <c r="B35" s="146" t="s">
        <v>394</v>
      </c>
      <c r="C35" s="182"/>
      <c r="D35" s="286" t="s">
        <v>49</v>
      </c>
      <c r="E35" s="182" t="s">
        <v>50</v>
      </c>
      <c r="F35" s="182"/>
      <c r="G35" s="182" t="s">
        <v>99</v>
      </c>
      <c r="H35" s="186">
        <v>217</v>
      </c>
      <c r="I35" s="187">
        <v>41579</v>
      </c>
      <c r="J35" s="286">
        <v>1</v>
      </c>
      <c r="K35" s="286">
        <v>1</v>
      </c>
      <c r="L35" s="286">
        <v>1</v>
      </c>
      <c r="M35" s="286">
        <v>0</v>
      </c>
      <c r="N35" s="182" t="s">
        <v>196</v>
      </c>
      <c r="P35" s="215"/>
    </row>
    <row r="36" spans="1:16" s="170" customFormat="1" ht="42" customHeight="1" x14ac:dyDescent="0.25">
      <c r="A36" s="286">
        <v>17</v>
      </c>
      <c r="B36" s="146" t="s">
        <v>395</v>
      </c>
      <c r="C36" s="182"/>
      <c r="D36" s="286" t="s">
        <v>49</v>
      </c>
      <c r="E36" s="182" t="s">
        <v>50</v>
      </c>
      <c r="F36" s="182"/>
      <c r="G36" s="182" t="s">
        <v>99</v>
      </c>
      <c r="H36" s="186">
        <v>217</v>
      </c>
      <c r="I36" s="187">
        <v>41579</v>
      </c>
      <c r="J36" s="286">
        <v>1</v>
      </c>
      <c r="K36" s="286">
        <v>1</v>
      </c>
      <c r="L36" s="286">
        <v>1</v>
      </c>
      <c r="M36" s="286">
        <v>0</v>
      </c>
      <c r="N36" s="182" t="s">
        <v>196</v>
      </c>
      <c r="P36" s="215"/>
    </row>
    <row r="37" spans="1:16" s="170" customFormat="1" ht="42" customHeight="1" x14ac:dyDescent="0.25">
      <c r="A37" s="286">
        <v>18</v>
      </c>
      <c r="B37" s="146" t="s">
        <v>396</v>
      </c>
      <c r="C37" s="182"/>
      <c r="D37" s="286" t="s">
        <v>49</v>
      </c>
      <c r="E37" s="182" t="s">
        <v>50</v>
      </c>
      <c r="F37" s="182"/>
      <c r="G37" s="182" t="s">
        <v>99</v>
      </c>
      <c r="H37" s="186">
        <v>217</v>
      </c>
      <c r="I37" s="187">
        <v>41579</v>
      </c>
      <c r="J37" s="286">
        <v>1</v>
      </c>
      <c r="K37" s="286">
        <v>1</v>
      </c>
      <c r="L37" s="286">
        <v>1</v>
      </c>
      <c r="M37" s="286">
        <v>0</v>
      </c>
      <c r="N37" s="182" t="s">
        <v>196</v>
      </c>
      <c r="P37" s="215"/>
    </row>
    <row r="38" spans="1:16" s="170" customFormat="1" ht="42" customHeight="1" x14ac:dyDescent="0.25">
      <c r="A38" s="286">
        <v>19</v>
      </c>
      <c r="B38" s="146" t="s">
        <v>397</v>
      </c>
      <c r="C38" s="182"/>
      <c r="D38" s="286" t="s">
        <v>49</v>
      </c>
      <c r="E38" s="182" t="s">
        <v>50</v>
      </c>
      <c r="F38" s="182"/>
      <c r="G38" s="182" t="s">
        <v>99</v>
      </c>
      <c r="H38" s="186">
        <v>217</v>
      </c>
      <c r="I38" s="187">
        <v>41579</v>
      </c>
      <c r="J38" s="286">
        <v>1</v>
      </c>
      <c r="K38" s="286">
        <v>1</v>
      </c>
      <c r="L38" s="286">
        <v>1</v>
      </c>
      <c r="M38" s="286">
        <v>0</v>
      </c>
      <c r="N38" s="182" t="s">
        <v>196</v>
      </c>
      <c r="P38" s="215"/>
    </row>
    <row r="39" spans="1:16" s="170" customFormat="1" ht="42" customHeight="1" x14ac:dyDescent="0.25">
      <c r="A39" s="286">
        <v>20</v>
      </c>
      <c r="B39" s="146" t="s">
        <v>398</v>
      </c>
      <c r="C39" s="182"/>
      <c r="D39" s="286" t="s">
        <v>49</v>
      </c>
      <c r="E39" s="182" t="s">
        <v>50</v>
      </c>
      <c r="F39" s="182"/>
      <c r="G39" s="182" t="s">
        <v>99</v>
      </c>
      <c r="H39" s="186">
        <v>217</v>
      </c>
      <c r="I39" s="187">
        <v>41579</v>
      </c>
      <c r="J39" s="286">
        <v>1</v>
      </c>
      <c r="K39" s="286">
        <v>1</v>
      </c>
      <c r="L39" s="286">
        <v>1</v>
      </c>
      <c r="M39" s="286">
        <v>0</v>
      </c>
      <c r="N39" s="182" t="s">
        <v>196</v>
      </c>
      <c r="P39" s="215"/>
    </row>
    <row r="40" spans="1:16" s="170" customFormat="1" ht="25.5" customHeight="1" x14ac:dyDescent="0.25">
      <c r="A40" s="286"/>
      <c r="B40" s="142" t="s">
        <v>273</v>
      </c>
      <c r="C40" s="182"/>
      <c r="D40" s="286"/>
      <c r="E40" s="182"/>
      <c r="F40" s="182"/>
      <c r="G40" s="182"/>
      <c r="H40" s="186"/>
      <c r="I40" s="187"/>
      <c r="J40" s="286"/>
      <c r="K40" s="286"/>
      <c r="L40" s="286"/>
      <c r="M40" s="285">
        <f>SUM(M34:M39)</f>
        <v>0</v>
      </c>
      <c r="N40" s="182"/>
      <c r="P40" s="215"/>
    </row>
    <row r="41" spans="1:16" s="170" customFormat="1" ht="22.5" customHeight="1" x14ac:dyDescent="0.25">
      <c r="A41" s="289"/>
      <c r="B41" s="360" t="s">
        <v>55</v>
      </c>
      <c r="C41" s="404"/>
      <c r="D41" s="404"/>
      <c r="E41" s="404"/>
      <c r="F41" s="404"/>
      <c r="G41" s="404"/>
      <c r="H41" s="405"/>
      <c r="I41" s="405"/>
      <c r="J41" s="405"/>
      <c r="K41" s="405"/>
      <c r="L41" s="405"/>
      <c r="M41" s="405"/>
      <c r="N41" s="405"/>
      <c r="P41" s="215"/>
    </row>
    <row r="42" spans="1:16" s="170" customFormat="1" ht="54" customHeight="1" x14ac:dyDescent="0.25">
      <c r="A42" s="289">
        <v>21</v>
      </c>
      <c r="B42" s="190" t="s">
        <v>79</v>
      </c>
      <c r="C42" s="289"/>
      <c r="D42" s="289" t="s">
        <v>49</v>
      </c>
      <c r="E42" s="191" t="s">
        <v>50</v>
      </c>
      <c r="F42" s="289"/>
      <c r="G42" s="289">
        <v>2</v>
      </c>
      <c r="H42" s="192" t="s">
        <v>214</v>
      </c>
      <c r="I42" s="193">
        <v>41418</v>
      </c>
      <c r="J42" s="289">
        <v>1</v>
      </c>
      <c r="K42" s="289">
        <v>1</v>
      </c>
      <c r="L42" s="289">
        <v>1</v>
      </c>
      <c r="M42" s="289">
        <v>0</v>
      </c>
      <c r="N42" s="194" t="s">
        <v>196</v>
      </c>
      <c r="P42" s="215"/>
    </row>
    <row r="43" spans="1:16" s="170" customFormat="1" ht="54" customHeight="1" x14ac:dyDescent="0.25">
      <c r="A43" s="289">
        <v>22</v>
      </c>
      <c r="B43" s="190" t="s">
        <v>80</v>
      </c>
      <c r="C43" s="289"/>
      <c r="D43" s="289" t="s">
        <v>49</v>
      </c>
      <c r="E43" s="191" t="s">
        <v>50</v>
      </c>
      <c r="F43" s="289"/>
      <c r="G43" s="289">
        <v>2</v>
      </c>
      <c r="H43" s="192" t="s">
        <v>214</v>
      </c>
      <c r="I43" s="193">
        <v>41418</v>
      </c>
      <c r="J43" s="289">
        <v>1</v>
      </c>
      <c r="K43" s="289">
        <v>1</v>
      </c>
      <c r="L43" s="289">
        <v>1</v>
      </c>
      <c r="M43" s="289">
        <v>0</v>
      </c>
      <c r="N43" s="194" t="s">
        <v>196</v>
      </c>
      <c r="P43" s="215"/>
    </row>
    <row r="44" spans="1:16" s="170" customFormat="1" ht="54" customHeight="1" x14ac:dyDescent="0.25">
      <c r="A44" s="289">
        <v>23</v>
      </c>
      <c r="B44" s="190" t="s">
        <v>285</v>
      </c>
      <c r="C44" s="289"/>
      <c r="D44" s="289" t="s">
        <v>49</v>
      </c>
      <c r="E44" s="191" t="s">
        <v>50</v>
      </c>
      <c r="F44" s="289"/>
      <c r="G44" s="289">
        <v>2</v>
      </c>
      <c r="H44" s="289">
        <v>4</v>
      </c>
      <c r="I44" s="195">
        <v>41418</v>
      </c>
      <c r="J44" s="289">
        <v>1</v>
      </c>
      <c r="K44" s="289">
        <v>1</v>
      </c>
      <c r="L44" s="289">
        <v>1</v>
      </c>
      <c r="M44" s="289">
        <v>0</v>
      </c>
      <c r="N44" s="194" t="s">
        <v>196</v>
      </c>
      <c r="P44" s="215"/>
    </row>
    <row r="45" spans="1:16" s="170" customFormat="1" ht="54" customHeight="1" x14ac:dyDescent="0.25">
      <c r="A45" s="289">
        <v>24</v>
      </c>
      <c r="B45" s="190" t="s">
        <v>212</v>
      </c>
      <c r="C45" s="289"/>
      <c r="D45" s="289" t="s">
        <v>49</v>
      </c>
      <c r="E45" s="191" t="s">
        <v>50</v>
      </c>
      <c r="F45" s="289"/>
      <c r="G45" s="289">
        <v>2</v>
      </c>
      <c r="H45" s="289">
        <v>4</v>
      </c>
      <c r="I45" s="195">
        <v>41418</v>
      </c>
      <c r="J45" s="289">
        <v>1</v>
      </c>
      <c r="K45" s="289">
        <v>1</v>
      </c>
      <c r="L45" s="289">
        <v>1</v>
      </c>
      <c r="M45" s="289">
        <v>0</v>
      </c>
      <c r="N45" s="194" t="s">
        <v>196</v>
      </c>
      <c r="P45" s="215"/>
    </row>
    <row r="46" spans="1:16" s="170" customFormat="1" ht="54" customHeight="1" x14ac:dyDescent="0.25">
      <c r="A46" s="289">
        <v>25</v>
      </c>
      <c r="B46" s="190" t="s">
        <v>81</v>
      </c>
      <c r="C46" s="182"/>
      <c r="D46" s="289" t="s">
        <v>49</v>
      </c>
      <c r="E46" s="191" t="s">
        <v>50</v>
      </c>
      <c r="F46" s="182"/>
      <c r="G46" s="182" t="s">
        <v>99</v>
      </c>
      <c r="H46" s="289">
        <v>4</v>
      </c>
      <c r="I46" s="195">
        <v>41418</v>
      </c>
      <c r="J46" s="289">
        <v>1</v>
      </c>
      <c r="K46" s="289">
        <v>1</v>
      </c>
      <c r="L46" s="289">
        <v>1</v>
      </c>
      <c r="M46" s="289">
        <v>0</v>
      </c>
      <c r="N46" s="194" t="s">
        <v>196</v>
      </c>
      <c r="P46" s="215"/>
    </row>
    <row r="47" spans="1:16" s="170" customFormat="1" ht="22.5" customHeight="1" x14ac:dyDescent="0.25">
      <c r="A47" s="289"/>
      <c r="B47" s="196" t="s">
        <v>273</v>
      </c>
      <c r="C47" s="182"/>
      <c r="D47" s="289"/>
      <c r="E47" s="191"/>
      <c r="F47" s="182"/>
      <c r="G47" s="182"/>
      <c r="H47" s="289"/>
      <c r="I47" s="195"/>
      <c r="J47" s="289"/>
      <c r="K47" s="289"/>
      <c r="L47" s="289"/>
      <c r="M47" s="288">
        <f>SUM(M42:M46)</f>
        <v>0</v>
      </c>
      <c r="N47" s="194"/>
      <c r="P47" s="215"/>
    </row>
    <row r="48" spans="1:16" s="170" customFormat="1" ht="37.5" customHeight="1" x14ac:dyDescent="0.25">
      <c r="A48" s="289"/>
      <c r="B48" s="360" t="s">
        <v>56</v>
      </c>
      <c r="C48" s="404"/>
      <c r="D48" s="404"/>
      <c r="E48" s="404"/>
      <c r="F48" s="404"/>
      <c r="G48" s="404"/>
      <c r="H48" s="405"/>
      <c r="I48" s="405"/>
      <c r="J48" s="405"/>
      <c r="K48" s="405"/>
      <c r="L48" s="405"/>
      <c r="M48" s="405"/>
      <c r="N48" s="405"/>
      <c r="P48" s="215"/>
    </row>
    <row r="49" spans="1:16" s="170" customFormat="1" ht="45" customHeight="1" x14ac:dyDescent="0.25">
      <c r="A49" s="289">
        <v>26</v>
      </c>
      <c r="B49" s="198" t="s">
        <v>82</v>
      </c>
      <c r="C49" s="289"/>
      <c r="D49" s="289" t="s">
        <v>49</v>
      </c>
      <c r="E49" s="191" t="s">
        <v>50</v>
      </c>
      <c r="F49" s="289"/>
      <c r="G49" s="289">
        <v>2</v>
      </c>
      <c r="H49" s="192" t="s">
        <v>214</v>
      </c>
      <c r="I49" s="193">
        <v>41418</v>
      </c>
      <c r="J49" s="289">
        <v>1</v>
      </c>
      <c r="K49" s="289">
        <v>1</v>
      </c>
      <c r="L49" s="289">
        <v>1</v>
      </c>
      <c r="M49" s="297">
        <v>0</v>
      </c>
      <c r="N49" s="194" t="s">
        <v>196</v>
      </c>
      <c r="P49" s="215"/>
    </row>
    <row r="50" spans="1:16" s="170" customFormat="1" ht="45" customHeight="1" x14ac:dyDescent="0.25">
      <c r="A50" s="289">
        <v>27</v>
      </c>
      <c r="B50" s="190" t="s">
        <v>83</v>
      </c>
      <c r="C50" s="289"/>
      <c r="D50" s="289" t="s">
        <v>49</v>
      </c>
      <c r="E50" s="191" t="s">
        <v>50</v>
      </c>
      <c r="F50" s="289"/>
      <c r="G50" s="289">
        <v>2</v>
      </c>
      <c r="H50" s="192" t="s">
        <v>214</v>
      </c>
      <c r="I50" s="193">
        <v>41418</v>
      </c>
      <c r="J50" s="289">
        <v>1</v>
      </c>
      <c r="K50" s="289">
        <v>1</v>
      </c>
      <c r="L50" s="289">
        <v>1</v>
      </c>
      <c r="M50" s="297">
        <v>0</v>
      </c>
      <c r="N50" s="194" t="s">
        <v>196</v>
      </c>
      <c r="P50" s="215"/>
    </row>
    <row r="51" spans="1:16" s="170" customFormat="1" ht="45" customHeight="1" x14ac:dyDescent="0.25">
      <c r="A51" s="289">
        <v>28</v>
      </c>
      <c r="B51" s="190" t="s">
        <v>84</v>
      </c>
      <c r="C51" s="289"/>
      <c r="D51" s="289" t="s">
        <v>49</v>
      </c>
      <c r="E51" s="191" t="s">
        <v>50</v>
      </c>
      <c r="F51" s="289"/>
      <c r="G51" s="289">
        <v>2</v>
      </c>
      <c r="H51" s="192" t="s">
        <v>214</v>
      </c>
      <c r="I51" s="193">
        <v>41418</v>
      </c>
      <c r="J51" s="289">
        <v>1</v>
      </c>
      <c r="K51" s="289">
        <v>1</v>
      </c>
      <c r="L51" s="289">
        <v>1</v>
      </c>
      <c r="M51" s="297">
        <v>0</v>
      </c>
      <c r="N51" s="194" t="s">
        <v>196</v>
      </c>
      <c r="P51" s="215"/>
    </row>
    <row r="52" spans="1:16" s="170" customFormat="1" ht="45" customHeight="1" x14ac:dyDescent="0.25">
      <c r="A52" s="289">
        <v>29</v>
      </c>
      <c r="B52" s="190" t="s">
        <v>85</v>
      </c>
      <c r="C52" s="289"/>
      <c r="D52" s="289" t="s">
        <v>49</v>
      </c>
      <c r="E52" s="191" t="s">
        <v>50</v>
      </c>
      <c r="F52" s="289"/>
      <c r="G52" s="289">
        <v>2</v>
      </c>
      <c r="H52" s="192" t="s">
        <v>214</v>
      </c>
      <c r="I52" s="193">
        <v>41418</v>
      </c>
      <c r="J52" s="289">
        <v>1</v>
      </c>
      <c r="K52" s="289">
        <v>1</v>
      </c>
      <c r="L52" s="289">
        <v>1</v>
      </c>
      <c r="M52" s="297">
        <v>0</v>
      </c>
      <c r="N52" s="194" t="s">
        <v>196</v>
      </c>
      <c r="P52" s="215"/>
    </row>
    <row r="53" spans="1:16" s="170" customFormat="1" ht="45" customHeight="1" x14ac:dyDescent="0.25">
      <c r="A53" s="289">
        <v>30</v>
      </c>
      <c r="B53" s="190" t="s">
        <v>86</v>
      </c>
      <c r="C53" s="289"/>
      <c r="D53" s="289" t="s">
        <v>49</v>
      </c>
      <c r="E53" s="191" t="s">
        <v>50</v>
      </c>
      <c r="F53" s="289"/>
      <c r="G53" s="289">
        <v>2</v>
      </c>
      <c r="H53" s="192" t="s">
        <v>214</v>
      </c>
      <c r="I53" s="193">
        <v>41418</v>
      </c>
      <c r="J53" s="289">
        <v>1</v>
      </c>
      <c r="K53" s="289">
        <v>1</v>
      </c>
      <c r="L53" s="289">
        <v>1</v>
      </c>
      <c r="M53" s="297">
        <v>0</v>
      </c>
      <c r="N53" s="194" t="s">
        <v>196</v>
      </c>
      <c r="P53" s="215"/>
    </row>
    <row r="54" spans="1:16" s="170" customFormat="1" ht="45" customHeight="1" x14ac:dyDescent="0.25">
      <c r="A54" s="289">
        <v>31</v>
      </c>
      <c r="B54" s="190" t="s">
        <v>87</v>
      </c>
      <c r="C54" s="289"/>
      <c r="D54" s="289" t="s">
        <v>49</v>
      </c>
      <c r="E54" s="191" t="s">
        <v>50</v>
      </c>
      <c r="F54" s="289"/>
      <c r="G54" s="289">
        <v>2</v>
      </c>
      <c r="H54" s="192" t="s">
        <v>214</v>
      </c>
      <c r="I54" s="193">
        <v>41418</v>
      </c>
      <c r="J54" s="289">
        <v>1</v>
      </c>
      <c r="K54" s="289">
        <v>1</v>
      </c>
      <c r="L54" s="289">
        <v>1</v>
      </c>
      <c r="M54" s="297">
        <v>0</v>
      </c>
      <c r="N54" s="194" t="s">
        <v>196</v>
      </c>
      <c r="P54" s="215"/>
    </row>
    <row r="55" spans="1:16" s="170" customFormat="1" ht="28.5" customHeight="1" x14ac:dyDescent="0.25">
      <c r="A55" s="289"/>
      <c r="B55" s="196" t="s">
        <v>273</v>
      </c>
      <c r="C55" s="289"/>
      <c r="D55" s="289"/>
      <c r="E55" s="191"/>
      <c r="F55" s="289"/>
      <c r="G55" s="289"/>
      <c r="H55" s="192"/>
      <c r="I55" s="193"/>
      <c r="J55" s="289"/>
      <c r="K55" s="289"/>
      <c r="L55" s="289"/>
      <c r="M55" s="273">
        <f>M49+M50+M51+M52+M53+M54</f>
        <v>0</v>
      </c>
      <c r="N55" s="194"/>
      <c r="P55" s="215"/>
    </row>
    <row r="56" spans="1:16" s="170" customFormat="1" ht="16.5" customHeight="1" x14ac:dyDescent="0.25">
      <c r="A56" s="286"/>
      <c r="B56" s="360" t="s">
        <v>685</v>
      </c>
      <c r="C56" s="351"/>
      <c r="D56" s="351"/>
      <c r="E56" s="351"/>
      <c r="F56" s="351"/>
      <c r="G56" s="351"/>
      <c r="H56" s="361"/>
      <c r="I56" s="361"/>
      <c r="J56" s="361"/>
      <c r="K56" s="361"/>
      <c r="L56" s="361"/>
      <c r="M56" s="361"/>
      <c r="N56" s="361"/>
      <c r="O56" s="150"/>
      <c r="P56" s="215"/>
    </row>
    <row r="57" spans="1:16" s="170" customFormat="1" ht="57" customHeight="1" x14ac:dyDescent="0.25">
      <c r="A57" s="286">
        <v>32</v>
      </c>
      <c r="B57" s="144" t="s">
        <v>330</v>
      </c>
      <c r="C57" s="286"/>
      <c r="D57" s="286" t="s">
        <v>49</v>
      </c>
      <c r="E57" s="182" t="s">
        <v>50</v>
      </c>
      <c r="F57" s="286"/>
      <c r="G57" s="182" t="s">
        <v>99</v>
      </c>
      <c r="H57" s="286">
        <v>9</v>
      </c>
      <c r="I57" s="200">
        <v>41967</v>
      </c>
      <c r="J57" s="286">
        <v>1</v>
      </c>
      <c r="K57" s="286">
        <v>1</v>
      </c>
      <c r="L57" s="286">
        <v>1</v>
      </c>
      <c r="M57" s="286">
        <v>0</v>
      </c>
      <c r="N57" s="186" t="s">
        <v>196</v>
      </c>
      <c r="O57" s="150"/>
      <c r="P57" s="215"/>
    </row>
    <row r="58" spans="1:16" s="170" customFormat="1" ht="24" customHeight="1" x14ac:dyDescent="0.25">
      <c r="A58" s="286"/>
      <c r="B58" s="142" t="s">
        <v>273</v>
      </c>
      <c r="C58" s="286"/>
      <c r="D58" s="286"/>
      <c r="E58" s="182"/>
      <c r="F58" s="286"/>
      <c r="G58" s="182"/>
      <c r="H58" s="286"/>
      <c r="I58" s="200"/>
      <c r="J58" s="286"/>
      <c r="K58" s="286"/>
      <c r="L58" s="286"/>
      <c r="M58" s="285">
        <f>SUM(M57)</f>
        <v>0</v>
      </c>
      <c r="N58" s="186"/>
      <c r="O58" s="150"/>
      <c r="P58" s="215"/>
    </row>
    <row r="59" spans="1:16" s="170" customFormat="1" ht="18" customHeight="1" x14ac:dyDescent="0.25">
      <c r="A59" s="286"/>
      <c r="B59" s="360" t="s">
        <v>267</v>
      </c>
      <c r="C59" s="351"/>
      <c r="D59" s="351"/>
      <c r="E59" s="351"/>
      <c r="F59" s="351"/>
      <c r="G59" s="351"/>
      <c r="H59" s="361"/>
      <c r="I59" s="361"/>
      <c r="J59" s="361"/>
      <c r="K59" s="361"/>
      <c r="L59" s="361"/>
      <c r="M59" s="361"/>
      <c r="N59" s="361"/>
      <c r="O59" s="150"/>
      <c r="P59" s="215"/>
    </row>
    <row r="60" spans="1:16" s="170" customFormat="1" ht="57" customHeight="1" x14ac:dyDescent="0.25">
      <c r="A60" s="286">
        <v>33</v>
      </c>
      <c r="B60" s="144" t="s">
        <v>268</v>
      </c>
      <c r="C60" s="286"/>
      <c r="D60" s="286" t="s">
        <v>49</v>
      </c>
      <c r="E60" s="182" t="s">
        <v>50</v>
      </c>
      <c r="F60" s="286"/>
      <c r="G60" s="182" t="s">
        <v>99</v>
      </c>
      <c r="H60" s="286">
        <v>215</v>
      </c>
      <c r="I60" s="200">
        <v>41593</v>
      </c>
      <c r="J60" s="286">
        <v>1</v>
      </c>
      <c r="K60" s="286">
        <v>1</v>
      </c>
      <c r="L60" s="286">
        <v>1</v>
      </c>
      <c r="M60" s="286">
        <v>0</v>
      </c>
      <c r="N60" s="186" t="s">
        <v>196</v>
      </c>
      <c r="O60" s="150"/>
      <c r="P60" s="215"/>
    </row>
    <row r="61" spans="1:16" s="170" customFormat="1" ht="57" customHeight="1" x14ac:dyDescent="0.25">
      <c r="A61" s="286">
        <v>34</v>
      </c>
      <c r="B61" s="144" t="s">
        <v>399</v>
      </c>
      <c r="C61" s="286"/>
      <c r="D61" s="286" t="s">
        <v>49</v>
      </c>
      <c r="E61" s="182" t="s">
        <v>50</v>
      </c>
      <c r="F61" s="286"/>
      <c r="G61" s="182" t="s">
        <v>99</v>
      </c>
      <c r="H61" s="286">
        <v>215</v>
      </c>
      <c r="I61" s="200">
        <v>41593</v>
      </c>
      <c r="J61" s="286">
        <v>1</v>
      </c>
      <c r="K61" s="286">
        <v>1</v>
      </c>
      <c r="L61" s="286">
        <v>1</v>
      </c>
      <c r="M61" s="286">
        <v>0</v>
      </c>
      <c r="N61" s="186" t="s">
        <v>196</v>
      </c>
      <c r="O61" s="150"/>
      <c r="P61" s="215"/>
    </row>
    <row r="62" spans="1:16" s="170" customFormat="1" ht="22.5" customHeight="1" x14ac:dyDescent="0.25">
      <c r="A62" s="286"/>
      <c r="B62" s="142" t="s">
        <v>273</v>
      </c>
      <c r="C62" s="286"/>
      <c r="D62" s="286"/>
      <c r="E62" s="182"/>
      <c r="F62" s="286"/>
      <c r="G62" s="182"/>
      <c r="H62" s="286"/>
      <c r="I62" s="200"/>
      <c r="J62" s="286"/>
      <c r="K62" s="286"/>
      <c r="L62" s="286"/>
      <c r="M62" s="285">
        <f>SUM(M60:M61)</f>
        <v>0</v>
      </c>
      <c r="N62" s="186"/>
      <c r="O62" s="150"/>
      <c r="P62" s="215"/>
    </row>
    <row r="63" spans="1:16" s="170" customFormat="1" ht="19.5" customHeight="1" x14ac:dyDescent="0.25">
      <c r="A63" s="289"/>
      <c r="B63" s="196" t="s">
        <v>275</v>
      </c>
      <c r="C63" s="289"/>
      <c r="D63" s="289"/>
      <c r="E63" s="191"/>
      <c r="F63" s="289"/>
      <c r="G63" s="289"/>
      <c r="H63" s="192"/>
      <c r="I63" s="193"/>
      <c r="J63" s="289"/>
      <c r="K63" s="289"/>
      <c r="L63" s="289"/>
      <c r="M63" s="288">
        <f>M55+M47+M62+M58+M32+M17+M40+M23</f>
        <v>0</v>
      </c>
      <c r="N63" s="194"/>
      <c r="P63" s="215"/>
    </row>
    <row r="64" spans="1:16" s="170" customFormat="1" ht="24.75" customHeight="1" x14ac:dyDescent="0.25">
      <c r="A64" s="289"/>
      <c r="B64" s="404" t="s">
        <v>44</v>
      </c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P64" s="215"/>
    </row>
    <row r="65" spans="1:16" s="170" customFormat="1" ht="18.75" customHeight="1" x14ac:dyDescent="0.25">
      <c r="A65" s="289"/>
      <c r="B65" s="366" t="s">
        <v>43</v>
      </c>
      <c r="C65" s="366"/>
      <c r="D65" s="366"/>
      <c r="E65" s="366"/>
      <c r="F65" s="366"/>
      <c r="G65" s="366"/>
      <c r="H65" s="411"/>
      <c r="I65" s="411"/>
      <c r="J65" s="411"/>
      <c r="K65" s="411"/>
      <c r="L65" s="411"/>
      <c r="M65" s="411"/>
      <c r="N65" s="411"/>
      <c r="P65" s="215"/>
    </row>
    <row r="66" spans="1:16" s="170" customFormat="1" ht="18.75" customHeight="1" x14ac:dyDescent="0.25">
      <c r="A66" s="289"/>
      <c r="B66" s="399" t="s">
        <v>57</v>
      </c>
      <c r="C66" s="399"/>
      <c r="D66" s="399"/>
      <c r="E66" s="399"/>
      <c r="F66" s="399"/>
      <c r="G66" s="399"/>
      <c r="H66" s="400"/>
      <c r="I66" s="400"/>
      <c r="J66" s="400"/>
      <c r="K66" s="400"/>
      <c r="L66" s="400"/>
      <c r="M66" s="400"/>
      <c r="N66" s="400"/>
      <c r="P66" s="215"/>
    </row>
    <row r="67" spans="1:16" s="170" customFormat="1" ht="25.5" customHeight="1" x14ac:dyDescent="0.25">
      <c r="A67" s="289"/>
      <c r="B67" s="404" t="s">
        <v>45</v>
      </c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P67" s="215"/>
    </row>
    <row r="68" spans="1:16" s="170" customFormat="1" ht="17.25" customHeight="1" x14ac:dyDescent="0.25">
      <c r="A68" s="289"/>
      <c r="B68" s="410" t="s">
        <v>43</v>
      </c>
      <c r="C68" s="410"/>
      <c r="D68" s="410"/>
      <c r="E68" s="410"/>
      <c r="F68" s="410"/>
      <c r="G68" s="410"/>
      <c r="H68" s="411"/>
      <c r="I68" s="411"/>
      <c r="J68" s="411"/>
      <c r="K68" s="411"/>
      <c r="L68" s="411"/>
      <c r="M68" s="411"/>
      <c r="N68" s="411"/>
      <c r="P68" s="215"/>
    </row>
    <row r="69" spans="1:16" s="170" customFormat="1" x14ac:dyDescent="0.25">
      <c r="A69" s="360" t="s">
        <v>266</v>
      </c>
      <c r="B69" s="351"/>
      <c r="C69" s="351"/>
      <c r="D69" s="351"/>
      <c r="E69" s="351"/>
      <c r="F69" s="351"/>
      <c r="G69" s="361"/>
      <c r="H69" s="361"/>
      <c r="I69" s="361"/>
      <c r="J69" s="361"/>
      <c r="K69" s="361"/>
      <c r="L69" s="361"/>
      <c r="M69" s="361"/>
      <c r="N69" s="186" t="s">
        <v>96</v>
      </c>
      <c r="P69" s="215"/>
    </row>
    <row r="70" spans="1:16" s="170" customFormat="1" ht="51" x14ac:dyDescent="0.25">
      <c r="A70" s="286">
        <v>35</v>
      </c>
      <c r="B70" s="144" t="s">
        <v>407</v>
      </c>
      <c r="C70" s="286"/>
      <c r="D70" s="286" t="s">
        <v>49</v>
      </c>
      <c r="E70" s="182" t="s">
        <v>50</v>
      </c>
      <c r="F70" s="182"/>
      <c r="G70" s="182" t="s">
        <v>99</v>
      </c>
      <c r="H70" s="182" t="s">
        <v>145</v>
      </c>
      <c r="I70" s="187">
        <v>41500</v>
      </c>
      <c r="J70" s="286">
        <v>1</v>
      </c>
      <c r="K70" s="286">
        <v>1</v>
      </c>
      <c r="L70" s="286">
        <v>1</v>
      </c>
      <c r="M70" s="286">
        <v>0</v>
      </c>
      <c r="N70" s="186" t="s">
        <v>96</v>
      </c>
      <c r="P70" s="215"/>
    </row>
    <row r="71" spans="1:16" s="170" customFormat="1" ht="76.5" x14ac:dyDescent="0.25">
      <c r="A71" s="286">
        <v>36</v>
      </c>
      <c r="B71" s="144" t="s">
        <v>408</v>
      </c>
      <c r="C71" s="286"/>
      <c r="D71" s="286" t="s">
        <v>49</v>
      </c>
      <c r="E71" s="182" t="s">
        <v>50</v>
      </c>
      <c r="F71" s="182"/>
      <c r="G71" s="182" t="s">
        <v>99</v>
      </c>
      <c r="H71" s="182" t="s">
        <v>145</v>
      </c>
      <c r="I71" s="187">
        <v>41500</v>
      </c>
      <c r="J71" s="286">
        <v>1</v>
      </c>
      <c r="K71" s="286">
        <v>1</v>
      </c>
      <c r="L71" s="286">
        <v>1</v>
      </c>
      <c r="M71" s="286">
        <v>0</v>
      </c>
      <c r="N71" s="186" t="s">
        <v>96</v>
      </c>
      <c r="P71" s="215"/>
    </row>
    <row r="72" spans="1:16" s="170" customFormat="1" ht="63.75" x14ac:dyDescent="0.25">
      <c r="A72" s="286">
        <v>37</v>
      </c>
      <c r="B72" s="144" t="s">
        <v>409</v>
      </c>
      <c r="C72" s="182"/>
      <c r="D72" s="286" t="s">
        <v>49</v>
      </c>
      <c r="E72" s="182" t="s">
        <v>50</v>
      </c>
      <c r="F72" s="182"/>
      <c r="G72" s="182" t="s">
        <v>99</v>
      </c>
      <c r="H72" s="182" t="s">
        <v>145</v>
      </c>
      <c r="I72" s="187">
        <v>41500</v>
      </c>
      <c r="J72" s="286">
        <v>1</v>
      </c>
      <c r="K72" s="286">
        <v>1</v>
      </c>
      <c r="L72" s="286">
        <v>1</v>
      </c>
      <c r="M72" s="286">
        <v>0</v>
      </c>
      <c r="N72" s="186" t="s">
        <v>96</v>
      </c>
      <c r="P72" s="215"/>
    </row>
    <row r="73" spans="1:16" s="170" customFormat="1" ht="51" x14ac:dyDescent="0.25">
      <c r="A73" s="286">
        <v>38</v>
      </c>
      <c r="B73" s="144" t="s">
        <v>410</v>
      </c>
      <c r="C73" s="286"/>
      <c r="D73" s="286" t="s">
        <v>49</v>
      </c>
      <c r="E73" s="182" t="s">
        <v>50</v>
      </c>
      <c r="F73" s="182"/>
      <c r="G73" s="182" t="s">
        <v>99</v>
      </c>
      <c r="H73" s="182" t="s">
        <v>145</v>
      </c>
      <c r="I73" s="187">
        <v>41500</v>
      </c>
      <c r="J73" s="286">
        <v>1</v>
      </c>
      <c r="K73" s="286">
        <v>1</v>
      </c>
      <c r="L73" s="286">
        <v>1</v>
      </c>
      <c r="M73" s="286">
        <v>0</v>
      </c>
      <c r="N73" s="186" t="s">
        <v>96</v>
      </c>
      <c r="P73" s="215"/>
    </row>
    <row r="74" spans="1:16" s="170" customFormat="1" ht="25.5" x14ac:dyDescent="0.25">
      <c r="A74" s="286">
        <v>39</v>
      </c>
      <c r="B74" s="144" t="s">
        <v>411</v>
      </c>
      <c r="C74" s="286"/>
      <c r="D74" s="286" t="s">
        <v>49</v>
      </c>
      <c r="E74" s="182" t="s">
        <v>50</v>
      </c>
      <c r="F74" s="182"/>
      <c r="G74" s="182" t="s">
        <v>99</v>
      </c>
      <c r="H74" s="182" t="s">
        <v>145</v>
      </c>
      <c r="I74" s="187">
        <v>41500</v>
      </c>
      <c r="J74" s="286">
        <v>1</v>
      </c>
      <c r="K74" s="286">
        <v>1</v>
      </c>
      <c r="L74" s="286">
        <v>1</v>
      </c>
      <c r="M74" s="286">
        <v>0</v>
      </c>
      <c r="N74" s="186" t="s">
        <v>96</v>
      </c>
      <c r="P74" s="215"/>
    </row>
    <row r="75" spans="1:16" s="170" customFormat="1" ht="114.75" x14ac:dyDescent="0.25">
      <c r="A75" s="286">
        <v>40</v>
      </c>
      <c r="B75" s="144" t="s">
        <v>412</v>
      </c>
      <c r="C75" s="182"/>
      <c r="D75" s="286" t="s">
        <v>49</v>
      </c>
      <c r="E75" s="182" t="s">
        <v>50</v>
      </c>
      <c r="F75" s="182"/>
      <c r="G75" s="182" t="s">
        <v>99</v>
      </c>
      <c r="H75" s="182" t="s">
        <v>145</v>
      </c>
      <c r="I75" s="187">
        <v>41500</v>
      </c>
      <c r="J75" s="286">
        <v>1</v>
      </c>
      <c r="K75" s="286">
        <v>1</v>
      </c>
      <c r="L75" s="286">
        <v>1</v>
      </c>
      <c r="M75" s="286">
        <v>0</v>
      </c>
      <c r="N75" s="186" t="s">
        <v>96</v>
      </c>
      <c r="P75" s="215"/>
    </row>
    <row r="76" spans="1:16" s="170" customFormat="1" ht="38.25" x14ac:dyDescent="0.25">
      <c r="A76" s="286">
        <v>41</v>
      </c>
      <c r="B76" s="144" t="s">
        <v>413</v>
      </c>
      <c r="C76" s="286"/>
      <c r="D76" s="286" t="s">
        <v>49</v>
      </c>
      <c r="E76" s="182" t="s">
        <v>50</v>
      </c>
      <c r="F76" s="182"/>
      <c r="G76" s="182" t="s">
        <v>99</v>
      </c>
      <c r="H76" s="182" t="s">
        <v>145</v>
      </c>
      <c r="I76" s="187">
        <v>41500</v>
      </c>
      <c r="J76" s="286">
        <v>1</v>
      </c>
      <c r="K76" s="286">
        <v>1</v>
      </c>
      <c r="L76" s="286">
        <v>1</v>
      </c>
      <c r="M76" s="286">
        <v>0</v>
      </c>
      <c r="N76" s="186" t="s">
        <v>96</v>
      </c>
      <c r="P76" s="215"/>
    </row>
    <row r="77" spans="1:16" s="170" customFormat="1" ht="25.5" x14ac:dyDescent="0.25">
      <c r="A77" s="286">
        <v>42</v>
      </c>
      <c r="B77" s="144" t="s">
        <v>414</v>
      </c>
      <c r="C77" s="182"/>
      <c r="D77" s="286" t="s">
        <v>49</v>
      </c>
      <c r="E77" s="182" t="s">
        <v>50</v>
      </c>
      <c r="F77" s="182"/>
      <c r="G77" s="182" t="s">
        <v>99</v>
      </c>
      <c r="H77" s="182" t="s">
        <v>145</v>
      </c>
      <c r="I77" s="187">
        <v>41500</v>
      </c>
      <c r="J77" s="286">
        <v>1</v>
      </c>
      <c r="K77" s="286">
        <v>1</v>
      </c>
      <c r="L77" s="286">
        <v>1</v>
      </c>
      <c r="M77" s="286">
        <v>0</v>
      </c>
      <c r="N77" s="186" t="s">
        <v>96</v>
      </c>
      <c r="P77" s="215"/>
    </row>
    <row r="78" spans="1:16" s="170" customFormat="1" x14ac:dyDescent="0.25">
      <c r="A78" s="286"/>
      <c r="B78" s="142" t="s">
        <v>273</v>
      </c>
      <c r="C78" s="182"/>
      <c r="D78" s="286"/>
      <c r="E78" s="182"/>
      <c r="F78" s="182"/>
      <c r="G78" s="182"/>
      <c r="H78" s="182"/>
      <c r="I78" s="187"/>
      <c r="J78" s="286"/>
      <c r="K78" s="286"/>
      <c r="L78" s="286"/>
      <c r="M78" s="285">
        <f>SUM(M70:M77)</f>
        <v>0</v>
      </c>
      <c r="N78" s="186"/>
      <c r="P78" s="215"/>
    </row>
    <row r="79" spans="1:16" s="170" customFormat="1" x14ac:dyDescent="0.25">
      <c r="A79" s="286"/>
      <c r="B79" s="142" t="s">
        <v>277</v>
      </c>
      <c r="C79" s="182"/>
      <c r="D79" s="286"/>
      <c r="E79" s="182"/>
      <c r="F79" s="182"/>
      <c r="G79" s="182"/>
      <c r="H79" s="182"/>
      <c r="I79" s="187"/>
      <c r="J79" s="286"/>
      <c r="K79" s="286"/>
      <c r="L79" s="286"/>
      <c r="M79" s="285">
        <f>M78+M67</f>
        <v>0</v>
      </c>
      <c r="N79" s="186"/>
      <c r="P79" s="215"/>
    </row>
    <row r="80" spans="1:16" s="170" customFormat="1" ht="24.75" customHeight="1" x14ac:dyDescent="0.25">
      <c r="A80" s="289"/>
      <c r="B80" s="404" t="s">
        <v>46</v>
      </c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P80" s="215"/>
    </row>
    <row r="81" spans="1:16" s="170" customFormat="1" ht="13.5" customHeight="1" x14ac:dyDescent="0.25">
      <c r="A81" s="289"/>
      <c r="B81" s="410" t="s">
        <v>43</v>
      </c>
      <c r="C81" s="410"/>
      <c r="D81" s="410"/>
      <c r="E81" s="410"/>
      <c r="F81" s="410"/>
      <c r="G81" s="410"/>
      <c r="H81" s="411"/>
      <c r="I81" s="411"/>
      <c r="J81" s="411"/>
      <c r="K81" s="411"/>
      <c r="L81" s="411"/>
      <c r="M81" s="411"/>
      <c r="N81" s="411"/>
      <c r="P81" s="215"/>
    </row>
    <row r="82" spans="1:16" s="170" customFormat="1" ht="18.75" customHeight="1" x14ac:dyDescent="0.25">
      <c r="A82" s="289"/>
      <c r="B82" s="399" t="s">
        <v>57</v>
      </c>
      <c r="C82" s="399"/>
      <c r="D82" s="399"/>
      <c r="E82" s="399"/>
      <c r="F82" s="399"/>
      <c r="G82" s="399"/>
      <c r="H82" s="400"/>
      <c r="I82" s="400"/>
      <c r="J82" s="400"/>
      <c r="K82" s="400"/>
      <c r="L82" s="400"/>
      <c r="M82" s="400"/>
      <c r="N82" s="400"/>
      <c r="P82" s="215"/>
    </row>
    <row r="83" spans="1:16" s="170" customFormat="1" ht="33" customHeight="1" x14ac:dyDescent="0.25">
      <c r="A83" s="201" t="s">
        <v>6</v>
      </c>
      <c r="B83" s="288" t="s">
        <v>421</v>
      </c>
      <c r="C83" s="202" t="s">
        <v>95</v>
      </c>
      <c r="D83" s="202" t="s">
        <v>58</v>
      </c>
      <c r="E83" s="202" t="s">
        <v>64</v>
      </c>
      <c r="F83" s="202" t="s">
        <v>206</v>
      </c>
      <c r="G83" s="202" t="s">
        <v>96</v>
      </c>
      <c r="H83" s="203" t="s">
        <v>95</v>
      </c>
      <c r="I83" s="202" t="s">
        <v>64</v>
      </c>
      <c r="J83" s="202" t="s">
        <v>95</v>
      </c>
      <c r="K83" s="202" t="s">
        <v>95</v>
      </c>
      <c r="L83" s="202" t="s">
        <v>95</v>
      </c>
      <c r="M83" s="241">
        <f>M79+M63</f>
        <v>0</v>
      </c>
      <c r="N83" s="202" t="s">
        <v>10</v>
      </c>
      <c r="P83" s="215"/>
    </row>
    <row r="84" spans="1:16" ht="15.6" customHeight="1" x14ac:dyDescent="0.25">
      <c r="A84" s="459" t="s">
        <v>65</v>
      </c>
      <c r="B84" s="463"/>
      <c r="C84" s="463"/>
      <c r="D84" s="463"/>
      <c r="E84" s="463"/>
      <c r="F84" s="463"/>
      <c r="G84" s="463"/>
      <c r="H84" s="463"/>
      <c r="I84" s="463"/>
      <c r="J84" s="463"/>
      <c r="K84" s="463"/>
      <c r="L84" s="463"/>
      <c r="M84" s="463"/>
      <c r="N84" s="39">
        <v>4</v>
      </c>
    </row>
    <row r="85" spans="1:16" ht="18.600000000000001" customHeight="1" x14ac:dyDescent="0.25">
      <c r="A85" s="459" t="s">
        <v>284</v>
      </c>
      <c r="B85" s="463"/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186">
        <v>1</v>
      </c>
    </row>
    <row r="86" spans="1:16" ht="18" customHeight="1" x14ac:dyDescent="0.25">
      <c r="A86" s="459" t="s">
        <v>216</v>
      </c>
      <c r="B86" s="463"/>
      <c r="C86" s="463"/>
      <c r="D86" s="463"/>
      <c r="E86" s="463"/>
      <c r="F86" s="463"/>
      <c r="G86" s="463"/>
      <c r="H86" s="463"/>
      <c r="I86" s="463"/>
      <c r="J86" s="463"/>
      <c r="K86" s="463"/>
      <c r="L86" s="463"/>
      <c r="M86" s="463"/>
      <c r="N86" s="186">
        <v>12</v>
      </c>
    </row>
    <row r="87" spans="1:16" ht="18.600000000000001" customHeight="1" x14ac:dyDescent="0.25">
      <c r="A87" s="459" t="s">
        <v>216</v>
      </c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186">
        <v>5</v>
      </c>
    </row>
    <row r="88" spans="1:16" ht="12.6" customHeight="1" x14ac:dyDescent="0.25">
      <c r="A88" s="459" t="s">
        <v>68</v>
      </c>
      <c r="B88" s="460"/>
      <c r="C88" s="460"/>
      <c r="D88" s="460"/>
      <c r="E88" s="460"/>
      <c r="F88" s="460"/>
      <c r="G88" s="460"/>
      <c r="H88" s="460"/>
      <c r="I88" s="460"/>
      <c r="J88" s="460"/>
      <c r="K88" s="460"/>
      <c r="L88" s="460"/>
      <c r="M88" s="460"/>
      <c r="N88" s="39">
        <v>4</v>
      </c>
    </row>
    <row r="89" spans="1:16" ht="15.6" customHeight="1" x14ac:dyDescent="0.25">
      <c r="A89" s="459" t="s">
        <v>69</v>
      </c>
      <c r="B89" s="460"/>
      <c r="C89" s="460"/>
      <c r="D89" s="460"/>
      <c r="E89" s="460"/>
      <c r="F89" s="460"/>
      <c r="G89" s="460"/>
      <c r="H89" s="460"/>
      <c r="I89" s="460"/>
      <c r="J89" s="460"/>
      <c r="K89" s="460"/>
      <c r="L89" s="460"/>
      <c r="M89" s="460"/>
      <c r="N89" s="39">
        <v>4</v>
      </c>
    </row>
    <row r="90" spans="1:16" ht="16.149999999999999" customHeight="1" x14ac:dyDescent="0.25">
      <c r="A90" s="459" t="s">
        <v>70</v>
      </c>
      <c r="B90" s="460"/>
      <c r="C90" s="460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39">
        <v>0</v>
      </c>
    </row>
    <row r="91" spans="1:16" ht="35.450000000000003" customHeight="1" x14ac:dyDescent="0.25">
      <c r="A91" s="456" t="s">
        <v>200</v>
      </c>
      <c r="B91" s="457"/>
      <c r="C91" s="457"/>
      <c r="D91" s="457"/>
      <c r="E91" s="457"/>
      <c r="F91" s="457"/>
      <c r="G91" s="457"/>
      <c r="H91" s="457"/>
      <c r="I91" s="457"/>
      <c r="J91" s="457"/>
      <c r="K91" s="457"/>
      <c r="L91" s="457"/>
      <c r="M91" s="457"/>
      <c r="N91" s="457"/>
    </row>
    <row r="92" spans="1:16" ht="33.75" customHeight="1" x14ac:dyDescent="0.25">
      <c r="A92" s="456" t="s">
        <v>202</v>
      </c>
      <c r="B92" s="457"/>
      <c r="C92" s="457"/>
      <c r="D92" s="457"/>
      <c r="E92" s="457"/>
      <c r="F92" s="457"/>
      <c r="G92" s="457"/>
      <c r="H92" s="457"/>
      <c r="I92" s="457"/>
      <c r="J92" s="457"/>
      <c r="K92" s="457"/>
      <c r="L92" s="457"/>
      <c r="M92" s="457"/>
      <c r="N92" s="457"/>
    </row>
    <row r="93" spans="1:16" ht="51.75" customHeight="1" x14ac:dyDescent="0.25">
      <c r="A93" s="458" t="s">
        <v>286</v>
      </c>
      <c r="B93" s="457"/>
      <c r="C93" s="457"/>
      <c r="D93" s="457"/>
      <c r="E93" s="457"/>
      <c r="F93" s="457"/>
      <c r="G93" s="457"/>
      <c r="H93" s="457"/>
      <c r="I93" s="457"/>
      <c r="J93" s="457"/>
      <c r="K93" s="457"/>
      <c r="L93" s="457"/>
      <c r="M93" s="457"/>
      <c r="N93" s="457"/>
    </row>
    <row r="94" spans="1:16" ht="21" customHeight="1" x14ac:dyDescent="0.25"/>
    <row r="95" spans="1:16" s="86" customFormat="1" ht="31.5" customHeight="1" x14ac:dyDescent="0.25">
      <c r="A95" s="334" t="s">
        <v>369</v>
      </c>
      <c r="B95" s="334"/>
      <c r="C95" s="334"/>
      <c r="D95" s="105"/>
      <c r="E95" s="105"/>
      <c r="F95" s="339"/>
      <c r="G95" s="339"/>
      <c r="H95" s="334" t="s">
        <v>353</v>
      </c>
      <c r="I95" s="334"/>
      <c r="J95" s="334"/>
    </row>
    <row r="96" spans="1:16" s="86" customFormat="1" ht="15.75" x14ac:dyDescent="0.25">
      <c r="A96" s="106"/>
      <c r="B96" s="148"/>
      <c r="C96" s="84"/>
      <c r="D96" s="102"/>
      <c r="H96" s="94"/>
      <c r="I96" s="94"/>
      <c r="J96" s="94"/>
    </row>
    <row r="97" spans="1:10" s="108" customFormat="1" ht="20.25" customHeight="1" x14ac:dyDescent="0.25">
      <c r="A97" s="107" t="s">
        <v>301</v>
      </c>
      <c r="B97" s="149"/>
      <c r="C97" s="107"/>
      <c r="D97" s="105"/>
      <c r="E97" s="105"/>
      <c r="F97" s="107"/>
      <c r="G97" s="107"/>
      <c r="H97" s="109" t="s">
        <v>288</v>
      </c>
      <c r="I97" s="109"/>
      <c r="J97" s="110"/>
    </row>
    <row r="98" spans="1:10" s="111" customFormat="1" ht="15.75" x14ac:dyDescent="0.25">
      <c r="A98" s="383" t="s">
        <v>370</v>
      </c>
      <c r="B98" s="383"/>
      <c r="C98" s="383"/>
    </row>
    <row r="101" spans="1:10" x14ac:dyDescent="0.25">
      <c r="D101" s="71"/>
    </row>
  </sheetData>
  <mergeCells count="40">
    <mergeCell ref="B41:N41"/>
    <mergeCell ref="B48:N48"/>
    <mergeCell ref="B56:N56"/>
    <mergeCell ref="B59:N59"/>
    <mergeCell ref="A69:M69"/>
    <mergeCell ref="B64:N64"/>
    <mergeCell ref="B65:N65"/>
    <mergeCell ref="B66:N66"/>
    <mergeCell ref="B67:N67"/>
    <mergeCell ref="B68:N68"/>
    <mergeCell ref="A98:C98"/>
    <mergeCell ref="A91:N91"/>
    <mergeCell ref="A92:N92"/>
    <mergeCell ref="A93:N93"/>
    <mergeCell ref="A95:C95"/>
    <mergeCell ref="F95:G95"/>
    <mergeCell ref="H95:J95"/>
    <mergeCell ref="A90:M90"/>
    <mergeCell ref="A84:M84"/>
    <mergeCell ref="A85:M85"/>
    <mergeCell ref="A86:M86"/>
    <mergeCell ref="A87:M87"/>
    <mergeCell ref="A88:M88"/>
    <mergeCell ref="A89:M89"/>
    <mergeCell ref="B80:N80"/>
    <mergeCell ref="B81:N81"/>
    <mergeCell ref="B82:N82"/>
    <mergeCell ref="F1:N1"/>
    <mergeCell ref="A2:B2"/>
    <mergeCell ref="B3:N3"/>
    <mergeCell ref="A4:N4"/>
    <mergeCell ref="A5:A6"/>
    <mergeCell ref="B5:B6"/>
    <mergeCell ref="C5:N5"/>
    <mergeCell ref="B8:N8"/>
    <mergeCell ref="B9:N9"/>
    <mergeCell ref="B10:N10"/>
    <mergeCell ref="B18:N18"/>
    <mergeCell ref="B24:N24"/>
    <mergeCell ref="B33:N33"/>
  </mergeCells>
  <pageMargins left="0.7" right="0.7" top="0.75" bottom="0.75" header="0.3" footer="0.3"/>
  <pageSetup paperSize="9" scale="85" orientation="landscape" horizontalDpi="0" verticalDpi="0" r:id="rId1"/>
  <rowBreaks count="1" manualBreakCount="1">
    <brk id="48" max="13" man="1"/>
  </rowBreaks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workbookViewId="0">
      <selection activeCell="H6" sqref="H6"/>
    </sheetView>
  </sheetViews>
  <sheetFormatPr defaultRowHeight="15" x14ac:dyDescent="0.25"/>
  <cols>
    <col min="1" max="1" width="8.5703125" customWidth="1"/>
    <col min="2" max="2" width="52.28515625" customWidth="1"/>
    <col min="3" max="3" width="25.85546875" customWidth="1"/>
    <col min="4" max="4" width="23.42578125" customWidth="1"/>
  </cols>
  <sheetData>
    <row r="1" spans="1:17" ht="111.75" customHeight="1" x14ac:dyDescent="0.25">
      <c r="A1" s="1"/>
      <c r="B1" s="95"/>
      <c r="C1" s="371" t="s">
        <v>423</v>
      </c>
      <c r="D1" s="371"/>
      <c r="E1" s="59"/>
      <c r="F1" s="59"/>
      <c r="G1" s="59"/>
      <c r="H1" s="59"/>
      <c r="I1" s="59"/>
      <c r="J1" s="59"/>
      <c r="K1" s="59"/>
    </row>
    <row r="2" spans="1:17" s="5" customFormat="1" ht="22.9" customHeight="1" x14ac:dyDescent="0.25">
      <c r="A2" s="331" t="s">
        <v>444</v>
      </c>
      <c r="B2" s="331"/>
      <c r="C2" s="247"/>
      <c r="D2" s="80" t="s">
        <v>224</v>
      </c>
      <c r="E2" s="79"/>
    </row>
    <row r="3" spans="1:17" ht="15.75" x14ac:dyDescent="0.25">
      <c r="A3" s="2" t="s">
        <v>0</v>
      </c>
      <c r="B3" s="2" t="s">
        <v>1</v>
      </c>
      <c r="C3" s="2"/>
      <c r="D3" s="2" t="s">
        <v>2</v>
      </c>
      <c r="E3" s="1"/>
    </row>
    <row r="4" spans="1:17" ht="37.5" customHeight="1" x14ac:dyDescent="0.25">
      <c r="A4" s="11">
        <v>1</v>
      </c>
      <c r="B4" s="473" t="s">
        <v>3</v>
      </c>
      <c r="C4" s="474"/>
      <c r="D4" s="35">
        <v>44</v>
      </c>
      <c r="E4" s="17">
        <v>46</v>
      </c>
      <c r="F4" s="18">
        <v>1</v>
      </c>
      <c r="G4" s="10"/>
    </row>
    <row r="5" spans="1:17" ht="34.5" customHeight="1" x14ac:dyDescent="0.25">
      <c r="A5" s="11">
        <v>2</v>
      </c>
      <c r="B5" s="473" t="s">
        <v>208</v>
      </c>
      <c r="C5" s="474"/>
      <c r="D5" s="47">
        <f>'Приложение 1'!B18</f>
        <v>295285</v>
      </c>
      <c r="E5" s="43"/>
      <c r="F5" s="44"/>
      <c r="G5" s="42"/>
      <c r="H5" s="7"/>
    </row>
    <row r="6" spans="1:17" ht="15.75" x14ac:dyDescent="0.25">
      <c r="A6" s="13" t="s">
        <v>7</v>
      </c>
      <c r="B6" s="473" t="s">
        <v>4</v>
      </c>
      <c r="C6" s="474"/>
      <c r="D6" s="12">
        <v>0</v>
      </c>
      <c r="E6" s="8"/>
      <c r="F6" s="9"/>
      <c r="G6" s="9"/>
      <c r="H6" s="7"/>
    </row>
    <row r="7" spans="1:17" ht="34.5" customHeight="1" x14ac:dyDescent="0.25">
      <c r="A7" s="3" t="s">
        <v>8</v>
      </c>
      <c r="B7" s="475" t="s">
        <v>293</v>
      </c>
      <c r="C7" s="476"/>
      <c r="D7" s="4" t="s">
        <v>10</v>
      </c>
      <c r="E7" s="1"/>
    </row>
    <row r="8" spans="1:17" ht="31.5" customHeight="1" x14ac:dyDescent="0.25">
      <c r="A8" s="13" t="s">
        <v>9</v>
      </c>
      <c r="B8" s="473" t="s">
        <v>5</v>
      </c>
      <c r="C8" s="474"/>
      <c r="D8" s="12">
        <f>'Приложение 2 Салехард'!M68+'Приложение 2 Салехард'!M72</f>
        <v>100</v>
      </c>
      <c r="E8" s="1"/>
    </row>
    <row r="9" spans="1:17" ht="49.5" customHeight="1" x14ac:dyDescent="0.25">
      <c r="A9" s="11">
        <v>3</v>
      </c>
      <c r="B9" s="473" t="s">
        <v>382</v>
      </c>
      <c r="C9" s="474"/>
      <c r="D9" s="12">
        <v>57</v>
      </c>
      <c r="E9" s="19">
        <v>12</v>
      </c>
      <c r="F9" s="20">
        <v>4</v>
      </c>
      <c r="G9" s="20">
        <v>6</v>
      </c>
      <c r="H9" s="20">
        <v>4</v>
      </c>
      <c r="I9" s="21">
        <v>6</v>
      </c>
      <c r="J9" s="21">
        <v>2</v>
      </c>
      <c r="K9" s="21">
        <v>1</v>
      </c>
      <c r="L9" s="21">
        <v>12</v>
      </c>
      <c r="M9" s="6"/>
    </row>
    <row r="10" spans="1:17" ht="18" customHeight="1" x14ac:dyDescent="0.25">
      <c r="A10" s="14"/>
      <c r="B10" s="477" t="s">
        <v>6</v>
      </c>
      <c r="C10" s="477"/>
      <c r="D10" s="65">
        <f>D9+D4</f>
        <v>101</v>
      </c>
      <c r="E10" s="1"/>
    </row>
    <row r="11" spans="1:17" ht="18" customHeight="1" x14ac:dyDescent="0.25">
      <c r="A11" s="87"/>
      <c r="B11" s="82"/>
      <c r="C11" s="82"/>
      <c r="D11" s="153"/>
      <c r="E11" s="1"/>
    </row>
    <row r="12" spans="1:17" s="50" customFormat="1" ht="46.5" customHeight="1" x14ac:dyDescent="0.25">
      <c r="A12" s="471" t="s">
        <v>299</v>
      </c>
      <c r="B12" s="472"/>
      <c r="C12" s="472"/>
      <c r="D12" s="472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4"/>
    </row>
    <row r="13" spans="1:17" s="50" customFormat="1" ht="65.25" customHeight="1" x14ac:dyDescent="0.25">
      <c r="A13" s="471" t="s">
        <v>294</v>
      </c>
      <c r="B13" s="482"/>
      <c r="C13" s="482"/>
      <c r="D13" s="482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 ht="24.75" customHeight="1" x14ac:dyDescent="0.25">
      <c r="A14" s="481"/>
      <c r="B14" s="481"/>
      <c r="C14" s="481"/>
      <c r="D14" s="481"/>
    </row>
    <row r="15" spans="1:17" ht="15.75" customHeight="1" x14ac:dyDescent="0.25">
      <c r="A15" s="478" t="s">
        <v>371</v>
      </c>
      <c r="B15" s="478"/>
      <c r="C15" s="478"/>
      <c r="D15" s="151" t="s">
        <v>353</v>
      </c>
      <c r="E15" s="1"/>
    </row>
    <row r="16" spans="1:17" ht="15.75" x14ac:dyDescent="0.25">
      <c r="A16" s="60"/>
      <c r="B16" s="151"/>
      <c r="C16" s="151"/>
      <c r="D16" s="61"/>
      <c r="E16" s="1"/>
    </row>
    <row r="17" spans="1:4" ht="20.25" customHeight="1" x14ac:dyDescent="0.25">
      <c r="A17" s="479" t="s">
        <v>316</v>
      </c>
      <c r="B17" s="479"/>
      <c r="C17" s="479"/>
      <c r="D17" s="100" t="s">
        <v>288</v>
      </c>
    </row>
    <row r="18" spans="1:4" ht="15" customHeight="1" x14ac:dyDescent="0.25">
      <c r="A18" s="480" t="s">
        <v>370</v>
      </c>
      <c r="B18" s="480"/>
      <c r="C18" s="480"/>
      <c r="D18" s="480"/>
    </row>
  </sheetData>
  <mergeCells count="15">
    <mergeCell ref="A15:C15"/>
    <mergeCell ref="A17:C17"/>
    <mergeCell ref="A18:D18"/>
    <mergeCell ref="A14:D14"/>
    <mergeCell ref="A13:D13"/>
    <mergeCell ref="A12:D12"/>
    <mergeCell ref="C1:D1"/>
    <mergeCell ref="B4:C4"/>
    <mergeCell ref="B5:C5"/>
    <mergeCell ref="B6:C6"/>
    <mergeCell ref="B7:C7"/>
    <mergeCell ref="B8:C8"/>
    <mergeCell ref="B9:C9"/>
    <mergeCell ref="B10:C10"/>
    <mergeCell ref="A2:B2"/>
  </mergeCells>
  <pageMargins left="0.7" right="0.7" top="0.75" bottom="0.75" header="0.3" footer="0.3"/>
  <pageSetup paperSize="9" scale="79" orientation="portrait" horizontalDpi="180" verticalDpi="180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workbookViewId="0">
      <pane xSplit="13" ySplit="6" topLeftCell="N24" activePane="bottomRight" state="frozen"/>
      <selection pane="topRight" activeCell="N1" sqref="N1"/>
      <selection pane="bottomLeft" activeCell="A7" sqref="A7"/>
      <selection pane="bottomRight" activeCell="W3" sqref="W3"/>
    </sheetView>
  </sheetViews>
  <sheetFormatPr defaultRowHeight="15" x14ac:dyDescent="0.25"/>
  <cols>
    <col min="1" max="1" width="4.5703125" customWidth="1"/>
    <col min="2" max="2" width="27.28515625" customWidth="1"/>
    <col min="3" max="3" width="8.5703125" customWidth="1"/>
    <col min="4" max="4" width="8.85546875" customWidth="1"/>
    <col min="5" max="5" width="8.5703125" customWidth="1"/>
    <col min="6" max="6" width="9.28515625" customWidth="1"/>
    <col min="7" max="7" width="9.42578125" customWidth="1"/>
    <col min="8" max="8" width="9" customWidth="1"/>
    <col min="9" max="9" width="9.140625" customWidth="1"/>
    <col min="10" max="10" width="11.85546875" customWidth="1"/>
    <col min="11" max="11" width="10.7109375" customWidth="1"/>
    <col min="12" max="12" width="9.28515625" customWidth="1"/>
    <col min="13" max="13" width="8.85546875" customWidth="1"/>
    <col min="14" max="17" width="9.28515625" customWidth="1"/>
  </cols>
  <sheetData>
    <row r="1" spans="1:18" ht="91.5" customHeight="1" x14ac:dyDescent="0.25">
      <c r="A1" s="34"/>
      <c r="B1" s="34"/>
      <c r="C1" s="34"/>
      <c r="D1" s="34"/>
      <c r="E1" s="34"/>
      <c r="F1" s="59"/>
      <c r="G1" s="59"/>
      <c r="H1" s="59"/>
      <c r="I1" s="59"/>
      <c r="J1" s="59"/>
      <c r="K1" s="59"/>
      <c r="L1" s="371" t="s">
        <v>425</v>
      </c>
      <c r="M1" s="371"/>
      <c r="N1" s="371"/>
      <c r="O1" s="371"/>
      <c r="P1" s="371"/>
      <c r="Q1" s="371"/>
      <c r="R1" s="371"/>
    </row>
    <row r="2" spans="1:18" ht="15.6" customHeight="1" x14ac:dyDescent="0.25">
      <c r="A2" s="331" t="s">
        <v>444</v>
      </c>
      <c r="B2" s="331"/>
      <c r="C2" s="251"/>
      <c r="D2" s="251"/>
      <c r="E2" s="67"/>
      <c r="F2" s="67"/>
      <c r="H2" s="63"/>
      <c r="I2" s="63"/>
      <c r="M2" s="79" t="s">
        <v>225</v>
      </c>
      <c r="N2" s="79"/>
    </row>
    <row r="3" spans="1:18" ht="31.15" customHeight="1" x14ac:dyDescent="0.25">
      <c r="A3" s="165" t="s">
        <v>39</v>
      </c>
      <c r="B3" s="165" t="s">
        <v>11</v>
      </c>
      <c r="C3" s="248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50"/>
      <c r="R3" s="284"/>
    </row>
    <row r="4" spans="1:18" ht="15" customHeight="1" x14ac:dyDescent="0.25">
      <c r="A4" s="165">
        <v>1</v>
      </c>
      <c r="B4" s="165">
        <v>2</v>
      </c>
      <c r="C4" s="165">
        <v>3</v>
      </c>
      <c r="D4" s="165">
        <v>4</v>
      </c>
      <c r="E4" s="165">
        <v>5</v>
      </c>
      <c r="F4" s="165">
        <v>6</v>
      </c>
      <c r="G4" s="461">
        <v>7</v>
      </c>
      <c r="H4" s="461"/>
      <c r="I4" s="461"/>
      <c r="J4" s="165">
        <v>8</v>
      </c>
      <c r="K4" s="461">
        <v>9</v>
      </c>
      <c r="L4" s="461"/>
      <c r="M4" s="165">
        <v>10</v>
      </c>
      <c r="N4" s="165">
        <v>11</v>
      </c>
      <c r="O4" s="134">
        <v>12</v>
      </c>
      <c r="P4" s="134">
        <v>13</v>
      </c>
      <c r="Q4" s="134">
        <v>14</v>
      </c>
      <c r="R4" s="134">
        <v>15</v>
      </c>
    </row>
    <row r="5" spans="1:18" ht="113.25" customHeight="1" x14ac:dyDescent="0.25">
      <c r="A5" s="165"/>
      <c r="B5" s="164" t="s">
        <v>125</v>
      </c>
      <c r="C5" s="298" t="s">
        <v>152</v>
      </c>
      <c r="D5" s="298" t="s">
        <v>153</v>
      </c>
      <c r="E5" s="298" t="s">
        <v>154</v>
      </c>
      <c r="F5" s="298" t="s">
        <v>155</v>
      </c>
      <c r="G5" s="470" t="s">
        <v>156</v>
      </c>
      <c r="H5" s="445"/>
      <c r="I5" s="445"/>
      <c r="J5" s="298" t="s">
        <v>157</v>
      </c>
      <c r="K5" s="470" t="s">
        <v>158</v>
      </c>
      <c r="L5" s="445"/>
      <c r="M5" s="298" t="s">
        <v>159</v>
      </c>
      <c r="N5" s="298" t="s">
        <v>160</v>
      </c>
      <c r="O5" s="314" t="s">
        <v>24</v>
      </c>
      <c r="P5" s="314" t="s">
        <v>22</v>
      </c>
      <c r="Q5" s="314" t="s">
        <v>23</v>
      </c>
      <c r="R5" s="298" t="s">
        <v>428</v>
      </c>
    </row>
    <row r="6" spans="1:18" ht="113.25" customHeight="1" x14ac:dyDescent="0.25">
      <c r="A6" s="165">
        <v>1</v>
      </c>
      <c r="B6" s="164" t="s">
        <v>126</v>
      </c>
      <c r="C6" s="26" t="s">
        <v>162</v>
      </c>
      <c r="D6" s="26" t="s">
        <v>163</v>
      </c>
      <c r="E6" s="26" t="s">
        <v>164</v>
      </c>
      <c r="F6" s="26" t="s">
        <v>165</v>
      </c>
      <c r="G6" s="470" t="s">
        <v>317</v>
      </c>
      <c r="H6" s="445"/>
      <c r="I6" s="445"/>
      <c r="J6" s="26" t="s">
        <v>166</v>
      </c>
      <c r="K6" s="483" t="s">
        <v>167</v>
      </c>
      <c r="L6" s="484"/>
      <c r="M6" s="26" t="s">
        <v>168</v>
      </c>
      <c r="N6" s="26" t="s">
        <v>169</v>
      </c>
      <c r="O6" s="133" t="s">
        <v>341</v>
      </c>
      <c r="P6" s="132" t="s">
        <v>344</v>
      </c>
      <c r="Q6" s="26" t="s">
        <v>347</v>
      </c>
      <c r="R6" s="280" t="s">
        <v>429</v>
      </c>
    </row>
    <row r="7" spans="1:18" ht="39.75" customHeight="1" x14ac:dyDescent="0.25">
      <c r="A7" s="165">
        <v>2</v>
      </c>
      <c r="B7" s="164" t="s">
        <v>191</v>
      </c>
      <c r="C7" s="166" t="s">
        <v>161</v>
      </c>
      <c r="D7" s="166" t="s">
        <v>161</v>
      </c>
      <c r="E7" s="166" t="s">
        <v>161</v>
      </c>
      <c r="F7" s="166" t="s">
        <v>161</v>
      </c>
      <c r="G7" s="470" t="s">
        <v>161</v>
      </c>
      <c r="H7" s="445"/>
      <c r="I7" s="445"/>
      <c r="J7" s="166" t="s">
        <v>161</v>
      </c>
      <c r="K7" s="470" t="s">
        <v>161</v>
      </c>
      <c r="L7" s="445"/>
      <c r="M7" s="166" t="s">
        <v>161</v>
      </c>
      <c r="N7" s="166" t="s">
        <v>161</v>
      </c>
      <c r="O7" s="166" t="s">
        <v>161</v>
      </c>
      <c r="P7" s="166" t="s">
        <v>161</v>
      </c>
      <c r="Q7" s="166" t="s">
        <v>161</v>
      </c>
      <c r="R7" s="278" t="s">
        <v>161</v>
      </c>
    </row>
    <row r="8" spans="1:18" ht="118.5" customHeight="1" x14ac:dyDescent="0.25">
      <c r="A8" s="165">
        <v>3</v>
      </c>
      <c r="B8" s="164" t="s">
        <v>170</v>
      </c>
      <c r="C8" s="130" t="s">
        <v>171</v>
      </c>
      <c r="D8" s="130" t="s">
        <v>172</v>
      </c>
      <c r="E8" s="130" t="s">
        <v>340</v>
      </c>
      <c r="F8" s="130" t="s">
        <v>174</v>
      </c>
      <c r="G8" s="131" t="s">
        <v>291</v>
      </c>
      <c r="H8" s="131" t="s">
        <v>292</v>
      </c>
      <c r="I8" s="135" t="s">
        <v>337</v>
      </c>
      <c r="J8" s="130" t="s">
        <v>209</v>
      </c>
      <c r="K8" s="130" t="s">
        <v>339</v>
      </c>
      <c r="L8" s="130" t="s">
        <v>338</v>
      </c>
      <c r="M8" s="130" t="s">
        <v>173</v>
      </c>
      <c r="N8" s="130" t="s">
        <v>192</v>
      </c>
      <c r="O8" s="26" t="s">
        <v>342</v>
      </c>
      <c r="P8" s="130" t="s">
        <v>346</v>
      </c>
      <c r="Q8" s="26" t="s">
        <v>384</v>
      </c>
      <c r="R8" s="280" t="s">
        <v>439</v>
      </c>
    </row>
    <row r="9" spans="1:18" ht="13.9" customHeight="1" x14ac:dyDescent="0.25">
      <c r="A9" s="165">
        <v>4</v>
      </c>
      <c r="B9" s="164" t="s">
        <v>127</v>
      </c>
      <c r="C9" s="167">
        <v>28</v>
      </c>
      <c r="D9" s="167">
        <f>'[1]Приложение 2 Лабытнанги'!N43</f>
        <v>2</v>
      </c>
      <c r="E9" s="167">
        <v>7</v>
      </c>
      <c r="F9" s="167">
        <v>5</v>
      </c>
      <c r="G9" s="167">
        <v>11</v>
      </c>
      <c r="H9" s="167">
        <v>0</v>
      </c>
      <c r="I9" s="167">
        <v>0</v>
      </c>
      <c r="J9" s="45">
        <f>'[1]Приложение 2 Тарко-Сале'!N41</f>
        <v>7</v>
      </c>
      <c r="K9" s="45">
        <v>10</v>
      </c>
      <c r="L9" s="45">
        <v>0</v>
      </c>
      <c r="M9" s="45">
        <f>'[1]Приложение 2 Губкинский'!N41</f>
        <v>2</v>
      </c>
      <c r="N9" s="45">
        <v>7</v>
      </c>
      <c r="O9" s="134">
        <v>2</v>
      </c>
      <c r="P9" s="134">
        <v>2</v>
      </c>
      <c r="Q9" s="134">
        <v>2</v>
      </c>
      <c r="R9" s="134">
        <v>4</v>
      </c>
    </row>
    <row r="10" spans="1:18" ht="24" x14ac:dyDescent="0.25">
      <c r="A10" s="165">
        <v>5</v>
      </c>
      <c r="B10" s="164" t="s">
        <v>128</v>
      </c>
      <c r="C10" s="330">
        <v>39751</v>
      </c>
      <c r="D10" s="330">
        <v>41243</v>
      </c>
      <c r="E10" s="330">
        <v>41243</v>
      </c>
      <c r="F10" s="330">
        <v>41243</v>
      </c>
      <c r="G10" s="330">
        <v>41548</v>
      </c>
      <c r="H10" s="330">
        <v>41548</v>
      </c>
      <c r="I10" s="330" t="s">
        <v>278</v>
      </c>
      <c r="J10" s="330">
        <v>41243</v>
      </c>
      <c r="K10" s="330">
        <v>41243</v>
      </c>
      <c r="L10" s="330" t="s">
        <v>278</v>
      </c>
      <c r="M10" s="330">
        <v>41243</v>
      </c>
      <c r="N10" s="330">
        <v>41243</v>
      </c>
      <c r="O10" s="330">
        <v>41821</v>
      </c>
      <c r="P10" s="330">
        <v>41830</v>
      </c>
      <c r="Q10" s="330">
        <v>41862</v>
      </c>
      <c r="R10" s="330">
        <v>42002</v>
      </c>
    </row>
    <row r="11" spans="1:18" ht="63" customHeight="1" x14ac:dyDescent="0.25">
      <c r="A11" s="165">
        <v>6</v>
      </c>
      <c r="B11" s="164" t="s">
        <v>129</v>
      </c>
      <c r="C11" s="166" t="s">
        <v>176</v>
      </c>
      <c r="D11" s="166" t="s">
        <v>279</v>
      </c>
      <c r="E11" s="40" t="s">
        <v>177</v>
      </c>
      <c r="F11" s="166" t="s">
        <v>182</v>
      </c>
      <c r="G11" s="470" t="s">
        <v>318</v>
      </c>
      <c r="H11" s="445"/>
      <c r="I11" s="445"/>
      <c r="J11" s="166" t="s">
        <v>178</v>
      </c>
      <c r="K11" s="470" t="s">
        <v>383</v>
      </c>
      <c r="L11" s="445"/>
      <c r="M11" s="166" t="s">
        <v>179</v>
      </c>
      <c r="N11" s="166" t="s">
        <v>180</v>
      </c>
      <c r="O11" s="166" t="s">
        <v>343</v>
      </c>
      <c r="P11" s="166" t="s">
        <v>345</v>
      </c>
      <c r="Q11" s="166" t="s">
        <v>351</v>
      </c>
      <c r="R11" s="278" t="s">
        <v>431</v>
      </c>
    </row>
    <row r="12" spans="1:18" ht="52.9" customHeight="1" x14ac:dyDescent="0.25">
      <c r="A12" s="165">
        <v>7</v>
      </c>
      <c r="B12" s="164" t="s">
        <v>130</v>
      </c>
      <c r="C12" s="166" t="s">
        <v>194</v>
      </c>
      <c r="D12" s="166" t="s">
        <v>195</v>
      </c>
      <c r="E12" s="291" t="s">
        <v>183</v>
      </c>
      <c r="F12" s="166" t="s">
        <v>437</v>
      </c>
      <c r="G12" s="470" t="s">
        <v>436</v>
      </c>
      <c r="H12" s="445"/>
      <c r="I12" s="445"/>
      <c r="J12" s="291" t="s">
        <v>435</v>
      </c>
      <c r="K12" s="470" t="s">
        <v>434</v>
      </c>
      <c r="L12" s="445"/>
      <c r="M12" s="166" t="s">
        <v>374</v>
      </c>
      <c r="N12" s="166" t="s">
        <v>438</v>
      </c>
      <c r="O12" s="166" t="s">
        <v>348</v>
      </c>
      <c r="P12" s="166" t="s">
        <v>349</v>
      </c>
      <c r="Q12" s="166" t="s">
        <v>350</v>
      </c>
      <c r="R12" s="278" t="s">
        <v>432</v>
      </c>
    </row>
    <row r="13" spans="1:18" s="296" customFormat="1" ht="75.75" customHeight="1" x14ac:dyDescent="0.2">
      <c r="A13" s="291">
        <v>8</v>
      </c>
      <c r="B13" s="293" t="s">
        <v>131</v>
      </c>
      <c r="C13" s="291" t="s">
        <v>193</v>
      </c>
      <c r="D13" s="294" t="s">
        <v>280</v>
      </c>
      <c r="E13" s="294" t="s">
        <v>186</v>
      </c>
      <c r="F13" s="295" t="s">
        <v>188</v>
      </c>
      <c r="G13" s="487" t="s">
        <v>319</v>
      </c>
      <c r="H13" s="448"/>
      <c r="I13" s="448"/>
      <c r="J13" s="291" t="s">
        <v>187</v>
      </c>
      <c r="K13" s="470" t="s">
        <v>281</v>
      </c>
      <c r="L13" s="470"/>
      <c r="M13" s="290" t="s">
        <v>189</v>
      </c>
      <c r="N13" s="294" t="s">
        <v>190</v>
      </c>
      <c r="O13" s="294" t="s">
        <v>375</v>
      </c>
      <c r="P13" s="294" t="s">
        <v>360</v>
      </c>
      <c r="Q13" s="294" t="s">
        <v>376</v>
      </c>
      <c r="R13" s="295" t="s">
        <v>433</v>
      </c>
    </row>
    <row r="14" spans="1:18" ht="73.5" customHeight="1" x14ac:dyDescent="0.25">
      <c r="A14" s="165">
        <v>9</v>
      </c>
      <c r="B14" s="164" t="s">
        <v>132</v>
      </c>
      <c r="C14" s="46" t="s">
        <v>175</v>
      </c>
      <c r="D14" s="46" t="s">
        <v>175</v>
      </c>
      <c r="E14" s="46" t="s">
        <v>175</v>
      </c>
      <c r="F14" s="46" t="s">
        <v>175</v>
      </c>
      <c r="G14" s="485" t="s">
        <v>175</v>
      </c>
      <c r="H14" s="445"/>
      <c r="I14" s="445"/>
      <c r="J14" s="46" t="s">
        <v>175</v>
      </c>
      <c r="K14" s="485" t="s">
        <v>175</v>
      </c>
      <c r="L14" s="445"/>
      <c r="M14" s="46" t="s">
        <v>175</v>
      </c>
      <c r="N14" s="46" t="s">
        <v>175</v>
      </c>
      <c r="O14" s="46" t="s">
        <v>175</v>
      </c>
      <c r="P14" s="46" t="s">
        <v>175</v>
      </c>
      <c r="Q14" s="46" t="s">
        <v>175</v>
      </c>
      <c r="R14" s="281" t="s">
        <v>175</v>
      </c>
    </row>
    <row r="15" spans="1:18" s="49" customFormat="1" ht="19.149999999999999" customHeight="1" x14ac:dyDescent="0.25">
      <c r="A15" s="309">
        <v>10</v>
      </c>
      <c r="B15" s="310" t="s">
        <v>133</v>
      </c>
      <c r="C15" s="292">
        <v>2119.1999999999998</v>
      </c>
      <c r="D15" s="292">
        <v>27.2</v>
      </c>
      <c r="E15" s="292">
        <v>153</v>
      </c>
      <c r="F15" s="292">
        <v>51.2</v>
      </c>
      <c r="G15" s="70">
        <v>105.4</v>
      </c>
      <c r="H15" s="70">
        <v>58.5</v>
      </c>
      <c r="I15" s="70">
        <v>1667.6</v>
      </c>
      <c r="J15" s="292">
        <v>97.9</v>
      </c>
      <c r="K15" s="292">
        <v>108.3</v>
      </c>
      <c r="L15" s="161">
        <v>3922</v>
      </c>
      <c r="M15" s="292">
        <v>43.2</v>
      </c>
      <c r="N15" s="292">
        <v>12.4</v>
      </c>
      <c r="O15" s="311">
        <v>12.04</v>
      </c>
      <c r="P15" s="292">
        <v>8</v>
      </c>
      <c r="Q15" s="311">
        <v>13.6</v>
      </c>
      <c r="R15" s="311">
        <v>173.7</v>
      </c>
    </row>
    <row r="16" spans="1:18" ht="43.5" customHeight="1" x14ac:dyDescent="0.25">
      <c r="A16" s="165">
        <v>11</v>
      </c>
      <c r="B16" s="164" t="s">
        <v>134</v>
      </c>
      <c r="C16" s="167">
        <v>656.03</v>
      </c>
      <c r="D16" s="41">
        <v>18</v>
      </c>
      <c r="E16" s="292">
        <v>156</v>
      </c>
      <c r="F16" s="41">
        <v>51.2</v>
      </c>
      <c r="G16" s="163">
        <v>36.4</v>
      </c>
      <c r="H16" s="163">
        <v>0</v>
      </c>
      <c r="I16" s="163">
        <v>0</v>
      </c>
      <c r="J16" s="41">
        <v>58.1</v>
      </c>
      <c r="K16" s="41">
        <v>115.49</v>
      </c>
      <c r="L16" s="41">
        <v>0</v>
      </c>
      <c r="M16" s="41">
        <v>20.100000000000001</v>
      </c>
      <c r="N16" s="41">
        <v>20.2</v>
      </c>
      <c r="O16" s="166">
        <v>8.9</v>
      </c>
      <c r="P16" s="41">
        <v>8</v>
      </c>
      <c r="Q16" s="166">
        <v>13.6</v>
      </c>
      <c r="R16" s="278">
        <v>173.7</v>
      </c>
    </row>
    <row r="17" spans="1:18" ht="48" customHeight="1" x14ac:dyDescent="0.25">
      <c r="A17" s="165">
        <v>12</v>
      </c>
      <c r="B17" s="164" t="s">
        <v>135</v>
      </c>
      <c r="C17" s="166" t="s">
        <v>184</v>
      </c>
      <c r="D17" s="166" t="s">
        <v>184</v>
      </c>
      <c r="E17" s="166" t="s">
        <v>184</v>
      </c>
      <c r="F17" s="166" t="s">
        <v>184</v>
      </c>
      <c r="G17" s="166" t="s">
        <v>184</v>
      </c>
      <c r="H17" s="166" t="s">
        <v>184</v>
      </c>
      <c r="I17" s="163">
        <v>0</v>
      </c>
      <c r="J17" s="166" t="s">
        <v>184</v>
      </c>
      <c r="K17" s="166" t="s">
        <v>184</v>
      </c>
      <c r="L17" s="166">
        <v>0</v>
      </c>
      <c r="M17" s="166" t="s">
        <v>184</v>
      </c>
      <c r="N17" s="166" t="s">
        <v>184</v>
      </c>
      <c r="O17" s="166" t="s">
        <v>184</v>
      </c>
      <c r="P17" s="166" t="s">
        <v>184</v>
      </c>
      <c r="Q17" s="166" t="s">
        <v>184</v>
      </c>
      <c r="R17" s="278" t="s">
        <v>184</v>
      </c>
    </row>
    <row r="18" spans="1:18" ht="29.45" customHeight="1" x14ac:dyDescent="0.25">
      <c r="A18" s="165">
        <v>13</v>
      </c>
      <c r="B18" s="164" t="s">
        <v>136</v>
      </c>
      <c r="C18" s="166">
        <v>1</v>
      </c>
      <c r="D18" s="166">
        <v>0</v>
      </c>
      <c r="E18" s="166">
        <v>2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278">
        <v>0</v>
      </c>
    </row>
    <row r="19" spans="1:18" ht="43.5" customHeight="1" x14ac:dyDescent="0.25">
      <c r="A19" s="165">
        <v>14</v>
      </c>
      <c r="B19" s="164" t="s">
        <v>137</v>
      </c>
      <c r="C19" s="166" t="s">
        <v>184</v>
      </c>
      <c r="D19" s="166" t="s">
        <v>181</v>
      </c>
      <c r="E19" s="166" t="s">
        <v>184</v>
      </c>
      <c r="F19" s="166" t="s">
        <v>181</v>
      </c>
      <c r="G19" s="166" t="s">
        <v>184</v>
      </c>
      <c r="H19" s="166" t="s">
        <v>181</v>
      </c>
      <c r="I19" s="166" t="s">
        <v>181</v>
      </c>
      <c r="J19" s="235" t="s">
        <v>184</v>
      </c>
      <c r="K19" s="166" t="s">
        <v>184</v>
      </c>
      <c r="L19" s="166" t="s">
        <v>181</v>
      </c>
      <c r="M19" s="166" t="s">
        <v>181</v>
      </c>
      <c r="N19" s="235" t="s">
        <v>184</v>
      </c>
      <c r="O19" s="166" t="s">
        <v>181</v>
      </c>
      <c r="P19" s="166" t="s">
        <v>181</v>
      </c>
      <c r="Q19" s="166" t="s">
        <v>181</v>
      </c>
      <c r="R19" s="329" t="s">
        <v>184</v>
      </c>
    </row>
    <row r="20" spans="1:18" ht="58.5" customHeight="1" x14ac:dyDescent="0.25">
      <c r="A20" s="165">
        <v>15</v>
      </c>
      <c r="B20" s="164" t="s">
        <v>138</v>
      </c>
      <c r="C20" s="166" t="s">
        <v>184</v>
      </c>
      <c r="D20" s="166" t="s">
        <v>184</v>
      </c>
      <c r="E20" s="166" t="s">
        <v>184</v>
      </c>
      <c r="F20" s="166" t="s">
        <v>184</v>
      </c>
      <c r="G20" s="166" t="s">
        <v>184</v>
      </c>
      <c r="H20" s="166" t="s">
        <v>184</v>
      </c>
      <c r="I20" s="166">
        <v>0</v>
      </c>
      <c r="J20" s="166" t="s">
        <v>184</v>
      </c>
      <c r="K20" s="166" t="s">
        <v>184</v>
      </c>
      <c r="L20" s="166">
        <v>0</v>
      </c>
      <c r="M20" s="166" t="s">
        <v>184</v>
      </c>
      <c r="N20" s="166" t="s">
        <v>184</v>
      </c>
      <c r="O20" s="166" t="s">
        <v>184</v>
      </c>
      <c r="P20" s="166" t="s">
        <v>184</v>
      </c>
      <c r="Q20" s="166" t="s">
        <v>184</v>
      </c>
      <c r="R20" s="278" t="s">
        <v>184</v>
      </c>
    </row>
    <row r="21" spans="1:18" s="50" customFormat="1" ht="61.9" customHeight="1" x14ac:dyDescent="0.25">
      <c r="A21" s="277">
        <v>16</v>
      </c>
      <c r="B21" s="282" t="s">
        <v>424</v>
      </c>
      <c r="C21" s="276" t="s">
        <v>185</v>
      </c>
      <c r="D21" s="276" t="s">
        <v>185</v>
      </c>
      <c r="E21" s="276" t="s">
        <v>185</v>
      </c>
      <c r="F21" s="276" t="s">
        <v>185</v>
      </c>
      <c r="G21" s="276" t="s">
        <v>185</v>
      </c>
      <c r="H21" s="276" t="s">
        <v>185</v>
      </c>
      <c r="I21" s="276" t="s">
        <v>185</v>
      </c>
      <c r="J21" s="276" t="s">
        <v>185</v>
      </c>
      <c r="K21" s="276" t="s">
        <v>185</v>
      </c>
      <c r="L21" s="276" t="s">
        <v>185</v>
      </c>
      <c r="M21" s="276" t="s">
        <v>185</v>
      </c>
      <c r="N21" s="276" t="s">
        <v>185</v>
      </c>
      <c r="O21" s="276" t="s">
        <v>185</v>
      </c>
      <c r="P21" s="276" t="s">
        <v>185</v>
      </c>
      <c r="Q21" s="276" t="s">
        <v>185</v>
      </c>
      <c r="R21" s="276" t="s">
        <v>185</v>
      </c>
    </row>
    <row r="22" spans="1:18" ht="29.25" customHeight="1" x14ac:dyDescent="0.25">
      <c r="A22" s="165">
        <v>17</v>
      </c>
      <c r="B22" s="164" t="s">
        <v>139</v>
      </c>
      <c r="C22" s="166" t="s">
        <v>184</v>
      </c>
      <c r="D22" s="166" t="s">
        <v>184</v>
      </c>
      <c r="E22" s="166" t="s">
        <v>184</v>
      </c>
      <c r="F22" s="166" t="s">
        <v>184</v>
      </c>
      <c r="G22" s="166" t="s">
        <v>184</v>
      </c>
      <c r="H22" s="166" t="s">
        <v>282</v>
      </c>
      <c r="I22" s="166" t="s">
        <v>282</v>
      </c>
      <c r="J22" s="166" t="s">
        <v>184</v>
      </c>
      <c r="K22" s="166" t="s">
        <v>184</v>
      </c>
      <c r="L22" s="166" t="s">
        <v>282</v>
      </c>
      <c r="M22" s="166" t="s">
        <v>184</v>
      </c>
      <c r="N22" s="166" t="s">
        <v>184</v>
      </c>
      <c r="O22" s="166" t="s">
        <v>184</v>
      </c>
      <c r="P22" s="166" t="s">
        <v>184</v>
      </c>
      <c r="Q22" s="166" t="s">
        <v>184</v>
      </c>
      <c r="R22" s="278" t="s">
        <v>184</v>
      </c>
    </row>
    <row r="23" spans="1:18" ht="69" customHeight="1" x14ac:dyDescent="0.25">
      <c r="A23" s="165">
        <v>18</v>
      </c>
      <c r="B23" s="164" t="s">
        <v>140</v>
      </c>
      <c r="C23" s="166" t="s">
        <v>184</v>
      </c>
      <c r="D23" s="166" t="s">
        <v>184</v>
      </c>
      <c r="E23" s="166" t="s">
        <v>184</v>
      </c>
      <c r="F23" s="166" t="s">
        <v>184</v>
      </c>
      <c r="G23" s="166" t="s">
        <v>184</v>
      </c>
      <c r="H23" s="166" t="s">
        <v>282</v>
      </c>
      <c r="I23" s="166" t="s">
        <v>282</v>
      </c>
      <c r="J23" s="166" t="s">
        <v>184</v>
      </c>
      <c r="K23" s="166" t="s">
        <v>184</v>
      </c>
      <c r="L23" s="166" t="s">
        <v>282</v>
      </c>
      <c r="M23" s="166" t="s">
        <v>184</v>
      </c>
      <c r="N23" s="166" t="s">
        <v>184</v>
      </c>
      <c r="O23" s="166" t="s">
        <v>184</v>
      </c>
      <c r="P23" s="166" t="s">
        <v>184</v>
      </c>
      <c r="Q23" s="166" t="s">
        <v>184</v>
      </c>
      <c r="R23" s="278" t="s">
        <v>184</v>
      </c>
    </row>
    <row r="24" spans="1:18" ht="60" customHeight="1" x14ac:dyDescent="0.25">
      <c r="A24" s="165">
        <v>19</v>
      </c>
      <c r="B24" s="164" t="s">
        <v>141</v>
      </c>
      <c r="C24" s="166" t="s">
        <v>184</v>
      </c>
      <c r="D24" s="236" t="s">
        <v>181</v>
      </c>
      <c r="E24" s="329" t="s">
        <v>683</v>
      </c>
      <c r="F24" s="236" t="s">
        <v>181</v>
      </c>
      <c r="G24" s="166" t="s">
        <v>184</v>
      </c>
      <c r="H24" s="236" t="s">
        <v>181</v>
      </c>
      <c r="I24" s="166" t="s">
        <v>282</v>
      </c>
      <c r="J24" s="166" t="s">
        <v>181</v>
      </c>
      <c r="K24" s="166" t="s">
        <v>181</v>
      </c>
      <c r="L24" s="166" t="s">
        <v>282</v>
      </c>
      <c r="M24" s="236" t="s">
        <v>181</v>
      </c>
      <c r="N24" s="236" t="s">
        <v>181</v>
      </c>
      <c r="O24" s="236" t="s">
        <v>181</v>
      </c>
      <c r="P24" s="236" t="s">
        <v>181</v>
      </c>
      <c r="Q24" s="236" t="s">
        <v>181</v>
      </c>
      <c r="R24" s="279" t="s">
        <v>181</v>
      </c>
    </row>
    <row r="25" spans="1:18" ht="115.5" customHeight="1" x14ac:dyDescent="0.25">
      <c r="A25" s="165">
        <v>20</v>
      </c>
      <c r="B25" s="283" t="s">
        <v>142</v>
      </c>
      <c r="C25" s="166" t="s">
        <v>184</v>
      </c>
      <c r="D25" s="236" t="s">
        <v>181</v>
      </c>
      <c r="E25" s="329" t="s">
        <v>184</v>
      </c>
      <c r="F25" s="166" t="s">
        <v>184</v>
      </c>
      <c r="G25" s="166" t="s">
        <v>184</v>
      </c>
      <c r="H25" s="236" t="s">
        <v>181</v>
      </c>
      <c r="I25" s="166" t="s">
        <v>282</v>
      </c>
      <c r="J25" s="166" t="s">
        <v>181</v>
      </c>
      <c r="K25" s="166" t="s">
        <v>184</v>
      </c>
      <c r="L25" s="166" t="s">
        <v>282</v>
      </c>
      <c r="M25" s="236" t="s">
        <v>181</v>
      </c>
      <c r="N25" s="236" t="s">
        <v>181</v>
      </c>
      <c r="O25" s="166" t="s">
        <v>184</v>
      </c>
      <c r="P25" s="166" t="s">
        <v>184</v>
      </c>
      <c r="Q25" s="166" t="s">
        <v>184</v>
      </c>
      <c r="R25" s="278" t="s">
        <v>184</v>
      </c>
    </row>
    <row r="26" spans="1:18" ht="112.5" customHeight="1" x14ac:dyDescent="0.25">
      <c r="A26" s="165">
        <v>21</v>
      </c>
      <c r="B26" s="164" t="s">
        <v>143</v>
      </c>
      <c r="C26" s="166" t="s">
        <v>184</v>
      </c>
      <c r="D26" s="166" t="s">
        <v>184</v>
      </c>
      <c r="E26" s="166" t="s">
        <v>184</v>
      </c>
      <c r="F26" s="166" t="s">
        <v>184</v>
      </c>
      <c r="G26" s="166" t="s">
        <v>184</v>
      </c>
      <c r="H26" s="166" t="s">
        <v>282</v>
      </c>
      <c r="I26" s="166" t="s">
        <v>282</v>
      </c>
      <c r="J26" s="166" t="s">
        <v>184</v>
      </c>
      <c r="K26" s="166" t="s">
        <v>184</v>
      </c>
      <c r="L26" s="166" t="s">
        <v>282</v>
      </c>
      <c r="M26" s="166" t="s">
        <v>184</v>
      </c>
      <c r="N26" s="166" t="s">
        <v>184</v>
      </c>
      <c r="O26" s="166" t="s">
        <v>184</v>
      </c>
      <c r="P26" s="166" t="s">
        <v>184</v>
      </c>
      <c r="Q26" s="166" t="s">
        <v>184</v>
      </c>
      <c r="R26" s="278" t="s">
        <v>184</v>
      </c>
    </row>
    <row r="27" spans="1:18" ht="122.25" customHeight="1" x14ac:dyDescent="0.25">
      <c r="A27" s="165">
        <v>22</v>
      </c>
      <c r="B27" s="164" t="s">
        <v>144</v>
      </c>
      <c r="C27" s="166" t="s">
        <v>184</v>
      </c>
      <c r="D27" s="166" t="s">
        <v>184</v>
      </c>
      <c r="E27" s="166" t="s">
        <v>184</v>
      </c>
      <c r="F27" s="166" t="s">
        <v>184</v>
      </c>
      <c r="G27" s="166" t="s">
        <v>184</v>
      </c>
      <c r="H27" s="166" t="s">
        <v>282</v>
      </c>
      <c r="I27" s="166" t="s">
        <v>282</v>
      </c>
      <c r="J27" s="166" t="s">
        <v>184</v>
      </c>
      <c r="K27" s="166" t="s">
        <v>184</v>
      </c>
      <c r="L27" s="166" t="s">
        <v>282</v>
      </c>
      <c r="M27" s="166" t="s">
        <v>184</v>
      </c>
      <c r="N27" s="166" t="s">
        <v>184</v>
      </c>
      <c r="O27" s="166" t="s">
        <v>184</v>
      </c>
      <c r="P27" s="166" t="s">
        <v>184</v>
      </c>
      <c r="Q27" s="166" t="s">
        <v>184</v>
      </c>
      <c r="R27" s="278" t="s">
        <v>184</v>
      </c>
    </row>
    <row r="28" spans="1:18" ht="39.75" customHeight="1" x14ac:dyDescent="0.25">
      <c r="A28" s="488" t="s">
        <v>684</v>
      </c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</row>
    <row r="29" spans="1:18" x14ac:dyDescent="0.25">
      <c r="B29" s="481"/>
      <c r="C29" s="481"/>
      <c r="D29" s="481"/>
      <c r="E29" s="481"/>
      <c r="F29" s="481"/>
      <c r="G29" s="481"/>
      <c r="H29" s="481"/>
      <c r="I29" s="481"/>
    </row>
    <row r="30" spans="1:18" ht="15.75" x14ac:dyDescent="0.25">
      <c r="A30" s="486" t="s">
        <v>352</v>
      </c>
      <c r="B30" s="486"/>
      <c r="C30" s="97"/>
      <c r="D30" s="156"/>
      <c r="E30" s="98"/>
      <c r="F30" s="157"/>
      <c r="H30" s="486" t="s">
        <v>353</v>
      </c>
      <c r="I30" s="486"/>
      <c r="J30" s="97"/>
    </row>
    <row r="31" spans="1:18" ht="15.75" x14ac:dyDescent="0.25">
      <c r="A31" s="60"/>
      <c r="B31" s="62"/>
      <c r="C31" s="61"/>
      <c r="D31" s="1"/>
      <c r="H31" s="97"/>
      <c r="I31" s="97"/>
      <c r="J31" s="97"/>
    </row>
    <row r="32" spans="1:18" s="49" customFormat="1" ht="20.25" customHeight="1" x14ac:dyDescent="0.25">
      <c r="A32" s="83" t="s">
        <v>301</v>
      </c>
      <c r="C32" s="83"/>
      <c r="D32" s="152"/>
      <c r="E32" s="88"/>
      <c r="F32" s="158"/>
      <c r="G32" s="83"/>
      <c r="H32" s="96" t="s">
        <v>288</v>
      </c>
      <c r="I32" s="96"/>
      <c r="J32" s="99"/>
    </row>
    <row r="33" spans="1:3" x14ac:dyDescent="0.25">
      <c r="A33" s="480" t="s">
        <v>370</v>
      </c>
      <c r="B33" s="480"/>
      <c r="C33" s="480"/>
    </row>
  </sheetData>
  <mergeCells count="23">
    <mergeCell ref="A2:B2"/>
    <mergeCell ref="A33:C33"/>
    <mergeCell ref="K7:L7"/>
    <mergeCell ref="G14:I14"/>
    <mergeCell ref="K14:L14"/>
    <mergeCell ref="G11:I11"/>
    <mergeCell ref="H30:I30"/>
    <mergeCell ref="B29:I29"/>
    <mergeCell ref="A30:B30"/>
    <mergeCell ref="K11:L11"/>
    <mergeCell ref="G12:I12"/>
    <mergeCell ref="K12:L12"/>
    <mergeCell ref="G13:I13"/>
    <mergeCell ref="K13:L13"/>
    <mergeCell ref="G7:I7"/>
    <mergeCell ref="A28:R28"/>
    <mergeCell ref="L1:R1"/>
    <mergeCell ref="G6:I6"/>
    <mergeCell ref="K6:L6"/>
    <mergeCell ref="K4:L4"/>
    <mergeCell ref="G4:I4"/>
    <mergeCell ref="G5:I5"/>
    <mergeCell ref="K5:L5"/>
  </mergeCells>
  <hyperlinks>
    <hyperlink ref="F13" r:id="rId1"/>
    <hyperlink ref="G13" r:id="rId2"/>
    <hyperlink ref="E13" r:id="rId3"/>
    <hyperlink ref="D13" r:id="rId4"/>
    <hyperlink ref="N13" r:id="rId5"/>
    <hyperlink ref="P13" r:id="rId6"/>
    <hyperlink ref="O13" r:id="rId7"/>
    <hyperlink ref="Q13" r:id="rId8"/>
  </hyperlinks>
  <pageMargins left="0.19685039370078741" right="0.19685039370078741" top="0.39370078740157483" bottom="0.39370078740157483" header="0.31496062992125984" footer="0.31496062992125984"/>
  <pageSetup paperSize="9" scale="79" orientation="landscape" horizontalDpi="180" verticalDpi="180" r:id="rId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opLeftCell="A136" zoomScaleNormal="100" workbookViewId="0">
      <selection activeCell="B142" sqref="B142:I142"/>
    </sheetView>
  </sheetViews>
  <sheetFormatPr defaultRowHeight="15.75" x14ac:dyDescent="0.25"/>
  <cols>
    <col min="1" max="1" width="6.85546875" style="327" customWidth="1"/>
    <col min="2" max="2" width="40.140625" customWidth="1"/>
    <col min="3" max="3" width="17.140625" customWidth="1"/>
    <col min="9" max="9" width="16" customWidth="1"/>
    <col min="10" max="10" width="27.85546875" style="50" customWidth="1"/>
  </cols>
  <sheetData>
    <row r="1" spans="1:11" ht="81" customHeight="1" x14ac:dyDescent="0.25">
      <c r="A1" s="61"/>
      <c r="B1" s="33"/>
      <c r="C1" s="33"/>
      <c r="D1" s="33"/>
      <c r="E1" s="371" t="s">
        <v>423</v>
      </c>
      <c r="F1" s="371"/>
      <c r="G1" s="371"/>
      <c r="H1" s="371"/>
      <c r="I1" s="371"/>
      <c r="J1" s="371"/>
    </row>
    <row r="2" spans="1:11" ht="18.75" customHeight="1" x14ac:dyDescent="0.25">
      <c r="A2" s="331" t="s">
        <v>444</v>
      </c>
      <c r="B2" s="331"/>
      <c r="C2" s="64"/>
      <c r="D2" s="64"/>
      <c r="E2" s="64"/>
      <c r="F2" s="33"/>
      <c r="J2" s="90" t="s">
        <v>226</v>
      </c>
    </row>
    <row r="3" spans="1:11" x14ac:dyDescent="0.25">
      <c r="A3" s="496" t="s">
        <v>101</v>
      </c>
      <c r="B3" s="496"/>
      <c r="C3" s="496"/>
      <c r="D3" s="496"/>
      <c r="E3" s="496"/>
      <c r="F3" s="496"/>
      <c r="G3" s="496"/>
      <c r="H3" s="496"/>
      <c r="I3" s="496"/>
      <c r="J3" s="496"/>
    </row>
    <row r="4" spans="1:11" x14ac:dyDescent="0.25">
      <c r="A4" s="312" t="s">
        <v>39</v>
      </c>
      <c r="B4" s="497" t="s">
        <v>11</v>
      </c>
      <c r="C4" s="497"/>
      <c r="D4" s="497"/>
      <c r="E4" s="497"/>
      <c r="F4" s="497"/>
      <c r="G4" s="497"/>
      <c r="H4" s="497"/>
      <c r="I4" s="497"/>
      <c r="J4" s="91" t="s">
        <v>102</v>
      </c>
    </row>
    <row r="5" spans="1:11" s="252" customFormat="1" x14ac:dyDescent="0.25">
      <c r="A5" s="312">
        <v>1</v>
      </c>
      <c r="B5" s="493">
        <v>2</v>
      </c>
      <c r="C5" s="494"/>
      <c r="D5" s="494"/>
      <c r="E5" s="494"/>
      <c r="F5" s="494"/>
      <c r="G5" s="494"/>
      <c r="H5" s="494"/>
      <c r="I5" s="495"/>
      <c r="J5" s="91">
        <v>3</v>
      </c>
    </row>
    <row r="6" spans="1:11" ht="94.5" x14ac:dyDescent="0.25">
      <c r="A6" s="312">
        <v>1</v>
      </c>
      <c r="B6" s="489" t="s">
        <v>100</v>
      </c>
      <c r="C6" s="489"/>
      <c r="D6" s="489"/>
      <c r="E6" s="489"/>
      <c r="F6" s="489"/>
      <c r="G6" s="489"/>
      <c r="H6" s="489"/>
      <c r="I6" s="489"/>
      <c r="J6" s="117" t="s">
        <v>361</v>
      </c>
      <c r="K6" s="89"/>
    </row>
    <row r="7" spans="1:11" ht="87" customHeight="1" x14ac:dyDescent="0.25">
      <c r="A7" s="312">
        <v>2</v>
      </c>
      <c r="B7" s="490" t="s">
        <v>103</v>
      </c>
      <c r="C7" s="491"/>
      <c r="D7" s="491"/>
      <c r="E7" s="491"/>
      <c r="F7" s="491"/>
      <c r="G7" s="491"/>
      <c r="H7" s="491"/>
      <c r="I7" s="492"/>
      <c r="J7" s="117" t="s">
        <v>302</v>
      </c>
    </row>
    <row r="8" spans="1:11" ht="79.5" customHeight="1" x14ac:dyDescent="0.25">
      <c r="A8" s="312">
        <v>3</v>
      </c>
      <c r="B8" s="490" t="s">
        <v>104</v>
      </c>
      <c r="C8" s="491"/>
      <c r="D8" s="491"/>
      <c r="E8" s="491"/>
      <c r="F8" s="491"/>
      <c r="G8" s="491"/>
      <c r="H8" s="491"/>
      <c r="I8" s="492"/>
      <c r="J8" s="129" t="s">
        <v>362</v>
      </c>
    </row>
    <row r="9" spans="1:11" ht="31.5" x14ac:dyDescent="0.25">
      <c r="A9" s="312">
        <v>4</v>
      </c>
      <c r="B9" s="490" t="s">
        <v>105</v>
      </c>
      <c r="C9" s="491"/>
      <c r="D9" s="491"/>
      <c r="E9" s="491"/>
      <c r="F9" s="491"/>
      <c r="G9" s="491"/>
      <c r="H9" s="491"/>
      <c r="I9" s="492"/>
      <c r="J9" s="117" t="s">
        <v>320</v>
      </c>
    </row>
    <row r="10" spans="1:11" x14ac:dyDescent="0.25">
      <c r="A10" s="312">
        <v>5</v>
      </c>
      <c r="B10" s="490" t="s">
        <v>106</v>
      </c>
      <c r="C10" s="491"/>
      <c r="D10" s="491"/>
      <c r="E10" s="491"/>
      <c r="F10" s="491"/>
      <c r="G10" s="491"/>
      <c r="H10" s="491"/>
      <c r="I10" s="492"/>
      <c r="J10" s="117" t="s">
        <v>302</v>
      </c>
    </row>
    <row r="11" spans="1:11" ht="54" customHeight="1" x14ac:dyDescent="0.25">
      <c r="A11" s="312">
        <v>6</v>
      </c>
      <c r="B11" s="490" t="s">
        <v>107</v>
      </c>
      <c r="C11" s="491"/>
      <c r="D11" s="491"/>
      <c r="E11" s="491"/>
      <c r="F11" s="491"/>
      <c r="G11" s="491"/>
      <c r="H11" s="491"/>
      <c r="I11" s="492"/>
      <c r="J11" s="117" t="s">
        <v>302</v>
      </c>
    </row>
    <row r="12" spans="1:11" ht="77.25" customHeight="1" x14ac:dyDescent="0.25">
      <c r="A12" s="312">
        <v>7</v>
      </c>
      <c r="B12" s="490" t="s">
        <v>108</v>
      </c>
      <c r="C12" s="491"/>
      <c r="D12" s="491"/>
      <c r="E12" s="491"/>
      <c r="F12" s="491"/>
      <c r="G12" s="491"/>
      <c r="H12" s="491"/>
      <c r="I12" s="492"/>
      <c r="J12" s="117" t="s">
        <v>321</v>
      </c>
    </row>
    <row r="13" spans="1:11" ht="57" customHeight="1" x14ac:dyDescent="0.25">
      <c r="A13" s="312">
        <v>8</v>
      </c>
      <c r="B13" s="490" t="s">
        <v>109</v>
      </c>
      <c r="C13" s="491"/>
      <c r="D13" s="491"/>
      <c r="E13" s="491"/>
      <c r="F13" s="491"/>
      <c r="G13" s="491"/>
      <c r="H13" s="491"/>
      <c r="I13" s="492"/>
      <c r="J13" s="117" t="s">
        <v>302</v>
      </c>
    </row>
    <row r="14" spans="1:11" ht="57.75" customHeight="1" x14ac:dyDescent="0.25">
      <c r="A14" s="312">
        <v>9</v>
      </c>
      <c r="B14" s="490" t="s">
        <v>124</v>
      </c>
      <c r="C14" s="491"/>
      <c r="D14" s="491"/>
      <c r="E14" s="491"/>
      <c r="F14" s="491"/>
      <c r="G14" s="491"/>
      <c r="H14" s="491"/>
      <c r="I14" s="492"/>
      <c r="J14" s="117" t="s">
        <v>321</v>
      </c>
    </row>
    <row r="15" spans="1:11" ht="47.25" customHeight="1" x14ac:dyDescent="0.25">
      <c r="A15" s="312">
        <v>10</v>
      </c>
      <c r="B15" s="490" t="s">
        <v>110</v>
      </c>
      <c r="C15" s="491"/>
      <c r="D15" s="491"/>
      <c r="E15" s="491"/>
      <c r="F15" s="491"/>
      <c r="G15" s="491"/>
      <c r="H15" s="491"/>
      <c r="I15" s="492"/>
      <c r="J15" s="117" t="s">
        <v>302</v>
      </c>
    </row>
    <row r="16" spans="1:11" ht="43.5" customHeight="1" x14ac:dyDescent="0.25">
      <c r="A16" s="312">
        <v>11</v>
      </c>
      <c r="B16" s="490" t="s">
        <v>111</v>
      </c>
      <c r="C16" s="491"/>
      <c r="D16" s="491"/>
      <c r="E16" s="491"/>
      <c r="F16" s="491"/>
      <c r="G16" s="491"/>
      <c r="H16" s="491"/>
      <c r="I16" s="492"/>
      <c r="J16" s="117" t="s">
        <v>302</v>
      </c>
    </row>
    <row r="17" spans="1:10" ht="84" customHeight="1" x14ac:dyDescent="0.25">
      <c r="A17" s="312">
        <v>12</v>
      </c>
      <c r="B17" s="490" t="s">
        <v>112</v>
      </c>
      <c r="C17" s="491"/>
      <c r="D17" s="491"/>
      <c r="E17" s="491"/>
      <c r="F17" s="491"/>
      <c r="G17" s="491"/>
      <c r="H17" s="491"/>
      <c r="I17" s="492"/>
      <c r="J17" s="117" t="s">
        <v>321</v>
      </c>
    </row>
    <row r="18" spans="1:10" ht="82.5" customHeight="1" x14ac:dyDescent="0.25">
      <c r="A18" s="312">
        <v>13</v>
      </c>
      <c r="B18" s="490" t="s">
        <v>113</v>
      </c>
      <c r="C18" s="491"/>
      <c r="D18" s="491"/>
      <c r="E18" s="491"/>
      <c r="F18" s="491"/>
      <c r="G18" s="491"/>
      <c r="H18" s="491"/>
      <c r="I18" s="492"/>
      <c r="J18" s="117" t="s">
        <v>302</v>
      </c>
    </row>
    <row r="19" spans="1:10" ht="74.25" customHeight="1" x14ac:dyDescent="0.25">
      <c r="A19" s="312">
        <v>14</v>
      </c>
      <c r="B19" s="490" t="s">
        <v>114</v>
      </c>
      <c r="C19" s="491"/>
      <c r="D19" s="491"/>
      <c r="E19" s="491"/>
      <c r="F19" s="491"/>
      <c r="G19" s="491"/>
      <c r="H19" s="491"/>
      <c r="I19" s="492"/>
      <c r="J19" s="117" t="s">
        <v>322</v>
      </c>
    </row>
    <row r="20" spans="1:10" ht="141.75" x14ac:dyDescent="0.25">
      <c r="A20" s="312">
        <v>15</v>
      </c>
      <c r="B20" s="490" t="s">
        <v>115</v>
      </c>
      <c r="C20" s="491"/>
      <c r="D20" s="491"/>
      <c r="E20" s="491"/>
      <c r="F20" s="491"/>
      <c r="G20" s="491"/>
      <c r="H20" s="491"/>
      <c r="I20" s="492"/>
      <c r="J20" s="117" t="s">
        <v>323</v>
      </c>
    </row>
    <row r="21" spans="1:10" ht="78.75" x14ac:dyDescent="0.25">
      <c r="A21" s="312">
        <v>16</v>
      </c>
      <c r="B21" s="490" t="s">
        <v>116</v>
      </c>
      <c r="C21" s="491"/>
      <c r="D21" s="491"/>
      <c r="E21" s="491"/>
      <c r="F21" s="491"/>
      <c r="G21" s="491"/>
      <c r="H21" s="491"/>
      <c r="I21" s="492"/>
      <c r="J21" s="117" t="s">
        <v>426</v>
      </c>
    </row>
    <row r="22" spans="1:10" ht="78.75" x14ac:dyDescent="0.25">
      <c r="A22" s="312">
        <v>17</v>
      </c>
      <c r="B22" s="490" t="s">
        <v>117</v>
      </c>
      <c r="C22" s="491"/>
      <c r="D22" s="491"/>
      <c r="E22" s="491"/>
      <c r="F22" s="491"/>
      <c r="G22" s="491"/>
      <c r="H22" s="491"/>
      <c r="I22" s="492"/>
      <c r="J22" s="117" t="s">
        <v>336</v>
      </c>
    </row>
    <row r="23" spans="1:10" ht="21.75" customHeight="1" x14ac:dyDescent="0.25">
      <c r="A23" s="318">
        <v>18</v>
      </c>
      <c r="B23" s="498" t="s">
        <v>443</v>
      </c>
      <c r="C23" s="499"/>
      <c r="D23" s="499"/>
      <c r="E23" s="499"/>
      <c r="F23" s="499"/>
      <c r="G23" s="499"/>
      <c r="H23" s="499"/>
      <c r="I23" s="500"/>
      <c r="J23" s="129">
        <v>126</v>
      </c>
    </row>
    <row r="24" spans="1:10" ht="77.25" customHeight="1" x14ac:dyDescent="0.25">
      <c r="A24" s="319" t="s">
        <v>446</v>
      </c>
      <c r="B24" s="489" t="s">
        <v>445</v>
      </c>
      <c r="C24" s="489"/>
      <c r="D24" s="489"/>
      <c r="E24" s="489"/>
      <c r="F24" s="489"/>
      <c r="G24" s="489"/>
      <c r="H24" s="489"/>
      <c r="I24" s="489"/>
      <c r="J24" s="117"/>
    </row>
    <row r="25" spans="1:10" ht="73.5" customHeight="1" x14ac:dyDescent="0.25">
      <c r="A25" s="319" t="s">
        <v>447</v>
      </c>
      <c r="B25" s="489" t="s">
        <v>450</v>
      </c>
      <c r="C25" s="489"/>
      <c r="D25" s="489"/>
      <c r="E25" s="489"/>
      <c r="F25" s="489"/>
      <c r="G25" s="489"/>
      <c r="H25" s="489"/>
      <c r="I25" s="489"/>
      <c r="J25" s="117"/>
    </row>
    <row r="26" spans="1:10" ht="33" customHeight="1" x14ac:dyDescent="0.25">
      <c r="A26" s="319" t="s">
        <v>448</v>
      </c>
      <c r="B26" s="489" t="s">
        <v>324</v>
      </c>
      <c r="C26" s="489"/>
      <c r="D26" s="489"/>
      <c r="E26" s="489"/>
      <c r="F26" s="489"/>
      <c r="G26" s="489"/>
      <c r="H26" s="489"/>
      <c r="I26" s="489"/>
      <c r="J26" s="117"/>
    </row>
    <row r="27" spans="1:10" ht="17.25" customHeight="1" x14ac:dyDescent="0.25">
      <c r="A27" s="319" t="s">
        <v>449</v>
      </c>
      <c r="B27" s="489" t="s">
        <v>331</v>
      </c>
      <c r="C27" s="489"/>
      <c r="D27" s="489"/>
      <c r="E27" s="489"/>
      <c r="F27" s="489"/>
      <c r="G27" s="489"/>
      <c r="H27" s="489"/>
      <c r="I27" s="489"/>
      <c r="J27" s="320"/>
    </row>
    <row r="28" spans="1:10" ht="76.5" customHeight="1" x14ac:dyDescent="0.25">
      <c r="A28" s="319" t="s">
        <v>451</v>
      </c>
      <c r="B28" s="489" t="s">
        <v>573</v>
      </c>
      <c r="C28" s="489"/>
      <c r="D28" s="489"/>
      <c r="E28" s="489"/>
      <c r="F28" s="489"/>
      <c r="G28" s="489"/>
      <c r="H28" s="489"/>
      <c r="I28" s="489"/>
      <c r="J28" s="321"/>
    </row>
    <row r="29" spans="1:10" s="49" customFormat="1" x14ac:dyDescent="0.25">
      <c r="A29" s="319" t="s">
        <v>452</v>
      </c>
      <c r="B29" s="489" t="s">
        <v>228</v>
      </c>
      <c r="C29" s="489"/>
      <c r="D29" s="489"/>
      <c r="E29" s="489"/>
      <c r="F29" s="489"/>
      <c r="G29" s="489"/>
      <c r="H29" s="489"/>
      <c r="I29" s="489"/>
      <c r="J29" s="322"/>
    </row>
    <row r="30" spans="1:10" s="49" customFormat="1" ht="33" customHeight="1" x14ac:dyDescent="0.25">
      <c r="A30" s="319" t="s">
        <v>453</v>
      </c>
      <c r="B30" s="489" t="s">
        <v>574</v>
      </c>
      <c r="C30" s="489"/>
      <c r="D30" s="489"/>
      <c r="E30" s="489"/>
      <c r="F30" s="489"/>
      <c r="G30" s="489"/>
      <c r="H30" s="489"/>
      <c r="I30" s="489"/>
      <c r="J30" s="323"/>
    </row>
    <row r="31" spans="1:10" s="49" customFormat="1" ht="30.75" customHeight="1" x14ac:dyDescent="0.25">
      <c r="A31" s="319" t="s">
        <v>454</v>
      </c>
      <c r="B31" s="489" t="s">
        <v>575</v>
      </c>
      <c r="C31" s="489"/>
      <c r="D31" s="489"/>
      <c r="E31" s="489"/>
      <c r="F31" s="489"/>
      <c r="G31" s="489"/>
      <c r="H31" s="489"/>
      <c r="I31" s="489"/>
      <c r="J31" s="322"/>
    </row>
    <row r="32" spans="1:10" ht="29.25" customHeight="1" x14ac:dyDescent="0.25">
      <c r="A32" s="324" t="s">
        <v>455</v>
      </c>
      <c r="B32" s="489" t="s">
        <v>576</v>
      </c>
      <c r="C32" s="489"/>
      <c r="D32" s="489"/>
      <c r="E32" s="489"/>
      <c r="F32" s="489"/>
      <c r="G32" s="489"/>
      <c r="H32" s="489"/>
      <c r="I32" s="489"/>
      <c r="J32" s="325"/>
    </row>
    <row r="33" spans="1:10" ht="45" customHeight="1" x14ac:dyDescent="0.25">
      <c r="A33" s="324" t="s">
        <v>456</v>
      </c>
      <c r="B33" s="489" t="s">
        <v>577</v>
      </c>
      <c r="C33" s="489"/>
      <c r="D33" s="489"/>
      <c r="E33" s="489"/>
      <c r="F33" s="489"/>
      <c r="G33" s="489"/>
      <c r="H33" s="489"/>
      <c r="I33" s="489"/>
      <c r="J33" s="326"/>
    </row>
    <row r="34" spans="1:10" ht="28.5" customHeight="1" x14ac:dyDescent="0.25">
      <c r="A34" s="324" t="s">
        <v>457</v>
      </c>
      <c r="B34" s="489" t="s">
        <v>578</v>
      </c>
      <c r="C34" s="489"/>
      <c r="D34" s="489"/>
      <c r="E34" s="489"/>
      <c r="F34" s="489"/>
      <c r="G34" s="489"/>
      <c r="H34" s="489"/>
      <c r="I34" s="489"/>
      <c r="J34" s="326"/>
    </row>
    <row r="35" spans="1:10" ht="30" customHeight="1" x14ac:dyDescent="0.25">
      <c r="A35" s="324" t="s">
        <v>458</v>
      </c>
      <c r="B35" s="489" t="s">
        <v>579</v>
      </c>
      <c r="C35" s="489"/>
      <c r="D35" s="489"/>
      <c r="E35" s="489"/>
      <c r="F35" s="489"/>
      <c r="G35" s="489"/>
      <c r="H35" s="489"/>
      <c r="I35" s="489"/>
      <c r="J35" s="326"/>
    </row>
    <row r="36" spans="1:10" ht="15" customHeight="1" x14ac:dyDescent="0.25">
      <c r="A36" s="324" t="s">
        <v>459</v>
      </c>
      <c r="B36" s="489" t="s">
        <v>580</v>
      </c>
      <c r="C36" s="489"/>
      <c r="D36" s="489"/>
      <c r="E36" s="489"/>
      <c r="F36" s="489"/>
      <c r="G36" s="489"/>
      <c r="H36" s="489"/>
      <c r="I36" s="489"/>
      <c r="J36" s="326"/>
    </row>
    <row r="37" spans="1:10" x14ac:dyDescent="0.25">
      <c r="A37" s="324" t="s">
        <v>460</v>
      </c>
      <c r="B37" s="489" t="s">
        <v>581</v>
      </c>
      <c r="C37" s="489"/>
      <c r="D37" s="489"/>
      <c r="E37" s="489"/>
      <c r="F37" s="489"/>
      <c r="G37" s="489"/>
      <c r="H37" s="489"/>
      <c r="I37" s="489"/>
      <c r="J37" s="326"/>
    </row>
    <row r="38" spans="1:10" x14ac:dyDescent="0.25">
      <c r="A38" s="324" t="s">
        <v>461</v>
      </c>
      <c r="B38" s="489" t="s">
        <v>582</v>
      </c>
      <c r="C38" s="489"/>
      <c r="D38" s="489"/>
      <c r="E38" s="489"/>
      <c r="F38" s="489"/>
      <c r="G38" s="489"/>
      <c r="H38" s="489"/>
      <c r="I38" s="489"/>
      <c r="J38" s="326"/>
    </row>
    <row r="39" spans="1:10" ht="14.25" customHeight="1" x14ac:dyDescent="0.25">
      <c r="A39" s="324" t="s">
        <v>462</v>
      </c>
      <c r="B39" s="489" t="s">
        <v>583</v>
      </c>
      <c r="C39" s="489"/>
      <c r="D39" s="489"/>
      <c r="E39" s="489"/>
      <c r="F39" s="489"/>
      <c r="G39" s="489"/>
      <c r="H39" s="489"/>
      <c r="I39" s="489"/>
      <c r="J39" s="326"/>
    </row>
    <row r="40" spans="1:10" ht="17.25" customHeight="1" x14ac:dyDescent="0.25">
      <c r="A40" s="324" t="s">
        <v>463</v>
      </c>
      <c r="B40" s="489" t="s">
        <v>584</v>
      </c>
      <c r="C40" s="489"/>
      <c r="D40" s="489"/>
      <c r="E40" s="489"/>
      <c r="F40" s="489"/>
      <c r="G40" s="489"/>
      <c r="H40" s="489"/>
      <c r="I40" s="489"/>
      <c r="J40" s="326"/>
    </row>
    <row r="41" spans="1:10" x14ac:dyDescent="0.25">
      <c r="A41" s="324" t="s">
        <v>464</v>
      </c>
      <c r="B41" s="489" t="s">
        <v>229</v>
      </c>
      <c r="C41" s="489"/>
      <c r="D41" s="489"/>
      <c r="E41" s="489"/>
      <c r="F41" s="489"/>
      <c r="G41" s="489"/>
      <c r="H41" s="489"/>
      <c r="I41" s="489"/>
      <c r="J41" s="326"/>
    </row>
    <row r="42" spans="1:10" x14ac:dyDescent="0.25">
      <c r="A42" s="324" t="s">
        <v>465</v>
      </c>
      <c r="B42" s="489" t="s">
        <v>585</v>
      </c>
      <c r="C42" s="489"/>
      <c r="D42" s="489"/>
      <c r="E42" s="489"/>
      <c r="F42" s="489"/>
      <c r="G42" s="489"/>
      <c r="H42" s="489"/>
      <c r="I42" s="489"/>
      <c r="J42" s="326"/>
    </row>
    <row r="43" spans="1:10" x14ac:dyDescent="0.25">
      <c r="A43" s="324" t="s">
        <v>466</v>
      </c>
      <c r="B43" s="489" t="s">
        <v>586</v>
      </c>
      <c r="C43" s="489"/>
      <c r="D43" s="489"/>
      <c r="E43" s="489"/>
      <c r="F43" s="489"/>
      <c r="G43" s="489"/>
      <c r="H43" s="489"/>
      <c r="I43" s="489"/>
      <c r="J43" s="326"/>
    </row>
    <row r="44" spans="1:10" x14ac:dyDescent="0.25">
      <c r="A44" s="324" t="s">
        <v>467</v>
      </c>
      <c r="B44" s="489" t="s">
        <v>587</v>
      </c>
      <c r="C44" s="489"/>
      <c r="D44" s="489"/>
      <c r="E44" s="489"/>
      <c r="F44" s="489"/>
      <c r="G44" s="489"/>
      <c r="H44" s="489"/>
      <c r="I44" s="489"/>
      <c r="J44" s="326"/>
    </row>
    <row r="45" spans="1:10" ht="27" customHeight="1" x14ac:dyDescent="0.25">
      <c r="A45" s="324" t="s">
        <v>468</v>
      </c>
      <c r="B45" s="489" t="s">
        <v>588</v>
      </c>
      <c r="C45" s="489"/>
      <c r="D45" s="489"/>
      <c r="E45" s="489"/>
      <c r="F45" s="489"/>
      <c r="G45" s="489"/>
      <c r="H45" s="489"/>
      <c r="I45" s="489"/>
      <c r="J45" s="326"/>
    </row>
    <row r="46" spans="1:10" ht="29.25" customHeight="1" x14ac:dyDescent="0.25">
      <c r="A46" s="324" t="s">
        <v>469</v>
      </c>
      <c r="B46" s="489" t="s">
        <v>589</v>
      </c>
      <c r="C46" s="489"/>
      <c r="D46" s="489"/>
      <c r="E46" s="489"/>
      <c r="F46" s="489"/>
      <c r="G46" s="489"/>
      <c r="H46" s="489"/>
      <c r="I46" s="489"/>
      <c r="J46" s="326"/>
    </row>
    <row r="47" spans="1:10" ht="32.25" customHeight="1" x14ac:dyDescent="0.25">
      <c r="A47" s="324" t="s">
        <v>470</v>
      </c>
      <c r="B47" s="489" t="s">
        <v>409</v>
      </c>
      <c r="C47" s="489"/>
      <c r="D47" s="489"/>
      <c r="E47" s="489"/>
      <c r="F47" s="489"/>
      <c r="G47" s="489"/>
      <c r="H47" s="489"/>
      <c r="I47" s="489"/>
      <c r="J47" s="326"/>
    </row>
    <row r="48" spans="1:10" ht="31.5" customHeight="1" x14ac:dyDescent="0.25">
      <c r="A48" s="324" t="s">
        <v>471</v>
      </c>
      <c r="B48" s="489" t="s">
        <v>590</v>
      </c>
      <c r="C48" s="489"/>
      <c r="D48" s="489"/>
      <c r="E48" s="489"/>
      <c r="F48" s="489"/>
      <c r="G48" s="489"/>
      <c r="H48" s="489"/>
      <c r="I48" s="489"/>
      <c r="J48" s="326"/>
    </row>
    <row r="49" spans="1:10" ht="32.25" customHeight="1" x14ac:dyDescent="0.25">
      <c r="A49" s="324" t="s">
        <v>472</v>
      </c>
      <c r="B49" s="489" t="s">
        <v>591</v>
      </c>
      <c r="C49" s="489"/>
      <c r="D49" s="489"/>
      <c r="E49" s="489"/>
      <c r="F49" s="489"/>
      <c r="G49" s="489"/>
      <c r="H49" s="489"/>
      <c r="I49" s="489"/>
      <c r="J49" s="326"/>
    </row>
    <row r="50" spans="1:10" ht="15.75" customHeight="1" x14ac:dyDescent="0.25">
      <c r="A50" s="324" t="s">
        <v>473</v>
      </c>
      <c r="B50" s="489" t="s">
        <v>411</v>
      </c>
      <c r="C50" s="489"/>
      <c r="D50" s="489"/>
      <c r="E50" s="489"/>
      <c r="F50" s="489"/>
      <c r="G50" s="489"/>
      <c r="H50" s="489"/>
      <c r="I50" s="489"/>
      <c r="J50" s="326"/>
    </row>
    <row r="51" spans="1:10" ht="29.25" customHeight="1" x14ac:dyDescent="0.25">
      <c r="A51" s="324" t="s">
        <v>474</v>
      </c>
      <c r="B51" s="489" t="s">
        <v>592</v>
      </c>
      <c r="C51" s="489"/>
      <c r="D51" s="489"/>
      <c r="E51" s="489"/>
      <c r="F51" s="489"/>
      <c r="G51" s="489"/>
      <c r="H51" s="489"/>
      <c r="I51" s="489"/>
      <c r="J51" s="326"/>
    </row>
    <row r="52" spans="1:10" ht="61.5" customHeight="1" x14ac:dyDescent="0.25">
      <c r="A52" s="324" t="s">
        <v>475</v>
      </c>
      <c r="B52" s="489" t="s">
        <v>593</v>
      </c>
      <c r="C52" s="489"/>
      <c r="D52" s="489"/>
      <c r="E52" s="489"/>
      <c r="F52" s="489"/>
      <c r="G52" s="489"/>
      <c r="H52" s="489"/>
      <c r="I52" s="489"/>
      <c r="J52" s="326"/>
    </row>
    <row r="53" spans="1:10" ht="45.75" customHeight="1" x14ac:dyDescent="0.25">
      <c r="A53" s="324" t="s">
        <v>476</v>
      </c>
      <c r="B53" s="489" t="s">
        <v>594</v>
      </c>
      <c r="C53" s="489"/>
      <c r="D53" s="489"/>
      <c r="E53" s="489"/>
      <c r="F53" s="489"/>
      <c r="G53" s="489"/>
      <c r="H53" s="489"/>
      <c r="I53" s="489"/>
      <c r="J53" s="326"/>
    </row>
    <row r="54" spans="1:10" ht="30" customHeight="1" x14ac:dyDescent="0.25">
      <c r="A54" s="324" t="s">
        <v>477</v>
      </c>
      <c r="B54" s="489" t="s">
        <v>595</v>
      </c>
      <c r="C54" s="489"/>
      <c r="D54" s="489"/>
      <c r="E54" s="489"/>
      <c r="F54" s="489"/>
      <c r="G54" s="489"/>
      <c r="H54" s="489"/>
      <c r="I54" s="489"/>
      <c r="J54" s="326"/>
    </row>
    <row r="55" spans="1:10" ht="29.25" customHeight="1" x14ac:dyDescent="0.25">
      <c r="A55" s="324" t="s">
        <v>478</v>
      </c>
      <c r="B55" s="489" t="s">
        <v>596</v>
      </c>
      <c r="C55" s="489"/>
      <c r="D55" s="489"/>
      <c r="E55" s="489"/>
      <c r="F55" s="489"/>
      <c r="G55" s="489"/>
      <c r="H55" s="489"/>
      <c r="I55" s="489"/>
      <c r="J55" s="326"/>
    </row>
    <row r="56" spans="1:10" ht="15.75" customHeight="1" x14ac:dyDescent="0.25">
      <c r="A56" s="324" t="s">
        <v>479</v>
      </c>
      <c r="B56" s="489" t="s">
        <v>268</v>
      </c>
      <c r="C56" s="489"/>
      <c r="D56" s="489"/>
      <c r="E56" s="489"/>
      <c r="F56" s="489"/>
      <c r="G56" s="489"/>
      <c r="H56" s="489"/>
      <c r="I56" s="489"/>
      <c r="J56" s="326"/>
    </row>
    <row r="57" spans="1:10" ht="44.25" customHeight="1" x14ac:dyDescent="0.25">
      <c r="A57" s="324" t="s">
        <v>480</v>
      </c>
      <c r="B57" s="489" t="s">
        <v>597</v>
      </c>
      <c r="C57" s="489"/>
      <c r="D57" s="489"/>
      <c r="E57" s="489"/>
      <c r="F57" s="489"/>
      <c r="G57" s="489"/>
      <c r="H57" s="489"/>
      <c r="I57" s="489"/>
      <c r="J57" s="326"/>
    </row>
    <row r="58" spans="1:10" x14ac:dyDescent="0.25">
      <c r="A58" s="324" t="s">
        <v>481</v>
      </c>
      <c r="B58" s="489" t="s">
        <v>598</v>
      </c>
      <c r="C58" s="489"/>
      <c r="D58" s="489"/>
      <c r="E58" s="489"/>
      <c r="F58" s="489"/>
      <c r="G58" s="489"/>
      <c r="H58" s="489"/>
      <c r="I58" s="489"/>
      <c r="J58" s="326"/>
    </row>
    <row r="59" spans="1:10" ht="60.75" customHeight="1" x14ac:dyDescent="0.25">
      <c r="A59" s="324" t="s">
        <v>482</v>
      </c>
      <c r="B59" s="489" t="s">
        <v>599</v>
      </c>
      <c r="C59" s="489"/>
      <c r="D59" s="489"/>
      <c r="E59" s="489"/>
      <c r="F59" s="489"/>
      <c r="G59" s="489"/>
      <c r="H59" s="489"/>
      <c r="I59" s="489"/>
      <c r="J59" s="326"/>
    </row>
    <row r="60" spans="1:10" ht="30.75" customHeight="1" x14ac:dyDescent="0.25">
      <c r="A60" s="324" t="s">
        <v>483</v>
      </c>
      <c r="B60" s="489" t="s">
        <v>403</v>
      </c>
      <c r="C60" s="489"/>
      <c r="D60" s="489"/>
      <c r="E60" s="489"/>
      <c r="F60" s="489"/>
      <c r="G60" s="489"/>
      <c r="H60" s="489"/>
      <c r="I60" s="489"/>
      <c r="J60" s="326"/>
    </row>
    <row r="61" spans="1:10" ht="48.75" customHeight="1" x14ac:dyDescent="0.25">
      <c r="A61" s="324" t="s">
        <v>484</v>
      </c>
      <c r="B61" s="489" t="s">
        <v>600</v>
      </c>
      <c r="C61" s="489"/>
      <c r="D61" s="489"/>
      <c r="E61" s="489"/>
      <c r="F61" s="489"/>
      <c r="G61" s="489"/>
      <c r="H61" s="489"/>
      <c r="I61" s="489"/>
      <c r="J61" s="326"/>
    </row>
    <row r="62" spans="1:10" ht="75.75" customHeight="1" x14ac:dyDescent="0.25">
      <c r="A62" s="324" t="s">
        <v>485</v>
      </c>
      <c r="B62" s="489" t="s">
        <v>601</v>
      </c>
      <c r="C62" s="489"/>
      <c r="D62" s="489"/>
      <c r="E62" s="489"/>
      <c r="F62" s="489"/>
      <c r="G62" s="489"/>
      <c r="H62" s="489"/>
      <c r="I62" s="489"/>
      <c r="J62" s="326"/>
    </row>
    <row r="63" spans="1:10" ht="27.75" customHeight="1" x14ac:dyDescent="0.25">
      <c r="A63" s="324" t="s">
        <v>486</v>
      </c>
      <c r="B63" s="489" t="s">
        <v>365</v>
      </c>
      <c r="C63" s="489"/>
      <c r="D63" s="489"/>
      <c r="E63" s="489"/>
      <c r="F63" s="489"/>
      <c r="G63" s="489"/>
      <c r="H63" s="489"/>
      <c r="I63" s="489"/>
      <c r="J63" s="326"/>
    </row>
    <row r="64" spans="1:10" x14ac:dyDescent="0.25">
      <c r="A64" s="324" t="s">
        <v>487</v>
      </c>
      <c r="B64" s="489" t="s">
        <v>602</v>
      </c>
      <c r="C64" s="489"/>
      <c r="D64" s="489"/>
      <c r="E64" s="489"/>
      <c r="F64" s="489"/>
      <c r="G64" s="489"/>
      <c r="H64" s="489"/>
      <c r="I64" s="489"/>
      <c r="J64" s="326"/>
    </row>
    <row r="65" spans="1:10" ht="30.75" customHeight="1" x14ac:dyDescent="0.25">
      <c r="A65" s="324" t="s">
        <v>488</v>
      </c>
      <c r="B65" s="489" t="s">
        <v>603</v>
      </c>
      <c r="C65" s="489"/>
      <c r="D65" s="489"/>
      <c r="E65" s="489"/>
      <c r="F65" s="489"/>
      <c r="G65" s="489"/>
      <c r="H65" s="489"/>
      <c r="I65" s="489"/>
      <c r="J65" s="326"/>
    </row>
    <row r="66" spans="1:10" ht="27" customHeight="1" x14ac:dyDescent="0.25">
      <c r="A66" s="324" t="s">
        <v>489</v>
      </c>
      <c r="B66" s="489" t="s">
        <v>604</v>
      </c>
      <c r="C66" s="489"/>
      <c r="D66" s="489"/>
      <c r="E66" s="489"/>
      <c r="F66" s="489"/>
      <c r="G66" s="489"/>
      <c r="H66" s="489"/>
      <c r="I66" s="489"/>
      <c r="J66" s="326"/>
    </row>
    <row r="67" spans="1:10" x14ac:dyDescent="0.25">
      <c r="A67" s="324" t="s">
        <v>490</v>
      </c>
      <c r="B67" s="489" t="s">
        <v>605</v>
      </c>
      <c r="C67" s="489"/>
      <c r="D67" s="489"/>
      <c r="E67" s="489"/>
      <c r="F67" s="489"/>
      <c r="G67" s="489"/>
      <c r="H67" s="489"/>
      <c r="I67" s="489"/>
      <c r="J67" s="326"/>
    </row>
    <row r="68" spans="1:10" ht="15.75" customHeight="1" x14ac:dyDescent="0.25">
      <c r="A68" s="324" t="s">
        <v>491</v>
      </c>
      <c r="B68" s="489" t="s">
        <v>606</v>
      </c>
      <c r="C68" s="489"/>
      <c r="D68" s="489"/>
      <c r="E68" s="489"/>
      <c r="F68" s="489"/>
      <c r="G68" s="489"/>
      <c r="H68" s="489"/>
      <c r="I68" s="489"/>
      <c r="J68" s="326"/>
    </row>
    <row r="69" spans="1:10" ht="29.25" customHeight="1" x14ac:dyDescent="0.25">
      <c r="A69" s="324" t="s">
        <v>492</v>
      </c>
      <c r="B69" s="489" t="s">
        <v>607</v>
      </c>
      <c r="C69" s="489"/>
      <c r="D69" s="489"/>
      <c r="E69" s="489"/>
      <c r="F69" s="489"/>
      <c r="G69" s="489"/>
      <c r="H69" s="489"/>
      <c r="I69" s="489"/>
      <c r="J69" s="326"/>
    </row>
    <row r="70" spans="1:10" ht="28.5" customHeight="1" x14ac:dyDescent="0.25">
      <c r="A70" s="324" t="s">
        <v>493</v>
      </c>
      <c r="B70" s="489" t="s">
        <v>608</v>
      </c>
      <c r="C70" s="489"/>
      <c r="D70" s="489"/>
      <c r="E70" s="489"/>
      <c r="F70" s="489"/>
      <c r="G70" s="489"/>
      <c r="H70" s="489"/>
      <c r="I70" s="489"/>
      <c r="J70" s="326"/>
    </row>
    <row r="71" spans="1:10" x14ac:dyDescent="0.25">
      <c r="A71" s="324" t="s">
        <v>494</v>
      </c>
      <c r="B71" s="489" t="s">
        <v>609</v>
      </c>
      <c r="C71" s="489"/>
      <c r="D71" s="489"/>
      <c r="E71" s="489"/>
      <c r="F71" s="489"/>
      <c r="G71" s="489"/>
      <c r="H71" s="489"/>
      <c r="I71" s="489"/>
      <c r="J71" s="326"/>
    </row>
    <row r="72" spans="1:10" ht="27.75" customHeight="1" x14ac:dyDescent="0.25">
      <c r="A72" s="324" t="s">
        <v>495</v>
      </c>
      <c r="B72" s="489" t="s">
        <v>610</v>
      </c>
      <c r="C72" s="489"/>
      <c r="D72" s="489"/>
      <c r="E72" s="489"/>
      <c r="F72" s="489"/>
      <c r="G72" s="489"/>
      <c r="H72" s="489"/>
      <c r="I72" s="489"/>
      <c r="J72" s="326"/>
    </row>
    <row r="73" spans="1:10" ht="27.75" customHeight="1" x14ac:dyDescent="0.25">
      <c r="A73" s="324" t="s">
        <v>496</v>
      </c>
      <c r="B73" s="489" t="s">
        <v>611</v>
      </c>
      <c r="C73" s="489"/>
      <c r="D73" s="489"/>
      <c r="E73" s="489"/>
      <c r="F73" s="489"/>
      <c r="G73" s="489"/>
      <c r="H73" s="489"/>
      <c r="I73" s="489"/>
      <c r="J73" s="326"/>
    </row>
    <row r="74" spans="1:10" ht="27" customHeight="1" x14ac:dyDescent="0.25">
      <c r="A74" s="324" t="s">
        <v>497</v>
      </c>
      <c r="B74" s="489" t="s">
        <v>612</v>
      </c>
      <c r="C74" s="489"/>
      <c r="D74" s="489"/>
      <c r="E74" s="489"/>
      <c r="F74" s="489"/>
      <c r="G74" s="489"/>
      <c r="H74" s="489"/>
      <c r="I74" s="489"/>
      <c r="J74" s="326"/>
    </row>
    <row r="75" spans="1:10" ht="27.75" customHeight="1" x14ac:dyDescent="0.25">
      <c r="A75" s="324" t="s">
        <v>498</v>
      </c>
      <c r="B75" s="489" t="s">
        <v>613</v>
      </c>
      <c r="C75" s="489"/>
      <c r="D75" s="489"/>
      <c r="E75" s="489"/>
      <c r="F75" s="489"/>
      <c r="G75" s="489"/>
      <c r="H75" s="489"/>
      <c r="I75" s="489"/>
      <c r="J75" s="326"/>
    </row>
    <row r="76" spans="1:10" ht="30.75" customHeight="1" x14ac:dyDescent="0.25">
      <c r="A76" s="324" t="s">
        <v>499</v>
      </c>
      <c r="B76" s="489" t="s">
        <v>614</v>
      </c>
      <c r="C76" s="489"/>
      <c r="D76" s="489"/>
      <c r="E76" s="489"/>
      <c r="F76" s="489"/>
      <c r="G76" s="489"/>
      <c r="H76" s="489"/>
      <c r="I76" s="489"/>
      <c r="J76" s="326"/>
    </row>
    <row r="77" spans="1:10" x14ac:dyDescent="0.25">
      <c r="A77" s="324" t="s">
        <v>500</v>
      </c>
      <c r="B77" s="489" t="s">
        <v>615</v>
      </c>
      <c r="C77" s="489"/>
      <c r="D77" s="489"/>
      <c r="E77" s="489"/>
      <c r="F77" s="489"/>
      <c r="G77" s="489"/>
      <c r="H77" s="489"/>
      <c r="I77" s="489"/>
      <c r="J77" s="326"/>
    </row>
    <row r="78" spans="1:10" ht="43.5" customHeight="1" x14ac:dyDescent="0.25">
      <c r="A78" s="324" t="s">
        <v>501</v>
      </c>
      <c r="B78" s="489" t="s">
        <v>616</v>
      </c>
      <c r="C78" s="489"/>
      <c r="D78" s="489"/>
      <c r="E78" s="489"/>
      <c r="F78" s="489"/>
      <c r="G78" s="489"/>
      <c r="H78" s="489"/>
      <c r="I78" s="489"/>
      <c r="J78" s="326"/>
    </row>
    <row r="79" spans="1:10" ht="29.25" customHeight="1" x14ac:dyDescent="0.25">
      <c r="A79" s="324" t="s">
        <v>502</v>
      </c>
      <c r="B79" s="489" t="s">
        <v>617</v>
      </c>
      <c r="C79" s="489"/>
      <c r="D79" s="489"/>
      <c r="E79" s="489"/>
      <c r="F79" s="489"/>
      <c r="G79" s="489"/>
      <c r="H79" s="489"/>
      <c r="I79" s="489"/>
      <c r="J79" s="326"/>
    </row>
    <row r="80" spans="1:10" ht="29.25" customHeight="1" x14ac:dyDescent="0.25">
      <c r="A80" s="324" t="s">
        <v>503</v>
      </c>
      <c r="B80" s="489" t="s">
        <v>618</v>
      </c>
      <c r="C80" s="489"/>
      <c r="D80" s="489"/>
      <c r="E80" s="489"/>
      <c r="F80" s="489"/>
      <c r="G80" s="489"/>
      <c r="H80" s="489"/>
      <c r="I80" s="489"/>
      <c r="J80" s="326"/>
    </row>
    <row r="81" spans="1:10" ht="16.5" customHeight="1" x14ac:dyDescent="0.25">
      <c r="A81" s="324" t="s">
        <v>504</v>
      </c>
      <c r="B81" s="489" t="s">
        <v>619</v>
      </c>
      <c r="C81" s="489"/>
      <c r="D81" s="489"/>
      <c r="E81" s="489"/>
      <c r="F81" s="489"/>
      <c r="G81" s="489"/>
      <c r="H81" s="489"/>
      <c r="I81" s="489"/>
      <c r="J81" s="326"/>
    </row>
    <row r="82" spans="1:10" ht="27.75" customHeight="1" x14ac:dyDescent="0.25">
      <c r="A82" s="324" t="s">
        <v>505</v>
      </c>
      <c r="B82" s="489" t="s">
        <v>620</v>
      </c>
      <c r="C82" s="489"/>
      <c r="D82" s="489"/>
      <c r="E82" s="489"/>
      <c r="F82" s="489"/>
      <c r="G82" s="489"/>
      <c r="H82" s="489"/>
      <c r="I82" s="489"/>
      <c r="J82" s="326"/>
    </row>
    <row r="83" spans="1:10" ht="29.25" customHeight="1" x14ac:dyDescent="0.25">
      <c r="A83" s="324" t="s">
        <v>506</v>
      </c>
      <c r="B83" s="489" t="s">
        <v>621</v>
      </c>
      <c r="C83" s="489"/>
      <c r="D83" s="489"/>
      <c r="E83" s="489"/>
      <c r="F83" s="489"/>
      <c r="G83" s="489"/>
      <c r="H83" s="489"/>
      <c r="I83" s="489"/>
      <c r="J83" s="326"/>
    </row>
    <row r="84" spans="1:10" ht="28.5" customHeight="1" x14ac:dyDescent="0.25">
      <c r="A84" s="324" t="s">
        <v>507</v>
      </c>
      <c r="B84" s="489" t="s">
        <v>622</v>
      </c>
      <c r="C84" s="489"/>
      <c r="D84" s="489"/>
      <c r="E84" s="489"/>
      <c r="F84" s="489"/>
      <c r="G84" s="489"/>
      <c r="H84" s="489"/>
      <c r="I84" s="489"/>
      <c r="J84" s="326"/>
    </row>
    <row r="85" spans="1:10" x14ac:dyDescent="0.25">
      <c r="A85" s="324" t="s">
        <v>508</v>
      </c>
      <c r="B85" s="489" t="s">
        <v>623</v>
      </c>
      <c r="C85" s="489"/>
      <c r="D85" s="489"/>
      <c r="E85" s="489"/>
      <c r="F85" s="489"/>
      <c r="G85" s="489"/>
      <c r="H85" s="489"/>
      <c r="I85" s="489"/>
      <c r="J85" s="326"/>
    </row>
    <row r="86" spans="1:10" x14ac:dyDescent="0.25">
      <c r="A86" s="324" t="s">
        <v>509</v>
      </c>
      <c r="B86" s="489" t="s">
        <v>624</v>
      </c>
      <c r="C86" s="489"/>
      <c r="D86" s="489"/>
      <c r="E86" s="489"/>
      <c r="F86" s="489"/>
      <c r="G86" s="489"/>
      <c r="H86" s="489"/>
      <c r="I86" s="489"/>
      <c r="J86" s="326"/>
    </row>
    <row r="87" spans="1:10" ht="31.5" customHeight="1" x14ac:dyDescent="0.25">
      <c r="A87" s="324" t="s">
        <v>510</v>
      </c>
      <c r="B87" s="489" t="s">
        <v>625</v>
      </c>
      <c r="C87" s="489"/>
      <c r="D87" s="489"/>
      <c r="E87" s="489"/>
      <c r="F87" s="489"/>
      <c r="G87" s="489"/>
      <c r="H87" s="489"/>
      <c r="I87" s="489"/>
      <c r="J87" s="326"/>
    </row>
    <row r="88" spans="1:10" ht="31.5" customHeight="1" x14ac:dyDescent="0.25">
      <c r="A88" s="324" t="s">
        <v>511</v>
      </c>
      <c r="B88" s="489" t="s">
        <v>626</v>
      </c>
      <c r="C88" s="489"/>
      <c r="D88" s="489"/>
      <c r="E88" s="489"/>
      <c r="F88" s="489"/>
      <c r="G88" s="489"/>
      <c r="H88" s="489"/>
      <c r="I88" s="489"/>
      <c r="J88" s="326"/>
    </row>
    <row r="89" spans="1:10" ht="17.25" customHeight="1" x14ac:dyDescent="0.25">
      <c r="A89" s="324" t="s">
        <v>512</v>
      </c>
      <c r="B89" s="489" t="s">
        <v>627</v>
      </c>
      <c r="C89" s="489"/>
      <c r="D89" s="489"/>
      <c r="E89" s="489"/>
      <c r="F89" s="489"/>
      <c r="G89" s="489"/>
      <c r="H89" s="489"/>
      <c r="I89" s="489"/>
      <c r="J89" s="326"/>
    </row>
    <row r="90" spans="1:10" x14ac:dyDescent="0.25">
      <c r="A90" s="324" t="s">
        <v>513</v>
      </c>
      <c r="B90" s="489" t="s">
        <v>628</v>
      </c>
      <c r="C90" s="489"/>
      <c r="D90" s="489"/>
      <c r="E90" s="489"/>
      <c r="F90" s="489"/>
      <c r="G90" s="489"/>
      <c r="H90" s="489"/>
      <c r="I90" s="489"/>
      <c r="J90" s="326"/>
    </row>
    <row r="91" spans="1:10" ht="28.5" customHeight="1" x14ac:dyDescent="0.25">
      <c r="A91" s="324" t="s">
        <v>514</v>
      </c>
      <c r="B91" s="489" t="s">
        <v>629</v>
      </c>
      <c r="C91" s="489"/>
      <c r="D91" s="489"/>
      <c r="E91" s="489"/>
      <c r="F91" s="489"/>
      <c r="G91" s="489"/>
      <c r="H91" s="489"/>
      <c r="I91" s="489"/>
      <c r="J91" s="326"/>
    </row>
    <row r="92" spans="1:10" ht="29.25" customHeight="1" x14ac:dyDescent="0.25">
      <c r="A92" s="324" t="s">
        <v>515</v>
      </c>
      <c r="B92" s="489" t="s">
        <v>630</v>
      </c>
      <c r="C92" s="489"/>
      <c r="D92" s="489"/>
      <c r="E92" s="489"/>
      <c r="F92" s="489"/>
      <c r="G92" s="489"/>
      <c r="H92" s="489"/>
      <c r="I92" s="489"/>
      <c r="J92" s="326"/>
    </row>
    <row r="93" spans="1:10" ht="30" customHeight="1" x14ac:dyDescent="0.25">
      <c r="A93" s="324" t="s">
        <v>516</v>
      </c>
      <c r="B93" s="489" t="s">
        <v>631</v>
      </c>
      <c r="C93" s="489"/>
      <c r="D93" s="489"/>
      <c r="E93" s="489"/>
      <c r="F93" s="489"/>
      <c r="G93" s="489"/>
      <c r="H93" s="489"/>
      <c r="I93" s="489"/>
      <c r="J93" s="326"/>
    </row>
    <row r="94" spans="1:10" ht="29.25" customHeight="1" x14ac:dyDescent="0.25">
      <c r="A94" s="324" t="s">
        <v>517</v>
      </c>
      <c r="B94" s="489" t="s">
        <v>632</v>
      </c>
      <c r="C94" s="489"/>
      <c r="D94" s="489"/>
      <c r="E94" s="489"/>
      <c r="F94" s="489"/>
      <c r="G94" s="489"/>
      <c r="H94" s="489"/>
      <c r="I94" s="489"/>
      <c r="J94" s="326"/>
    </row>
    <row r="95" spans="1:10" ht="16.5" customHeight="1" x14ac:dyDescent="0.25">
      <c r="A95" s="324" t="s">
        <v>518</v>
      </c>
      <c r="B95" s="489" t="s">
        <v>633</v>
      </c>
      <c r="C95" s="489"/>
      <c r="D95" s="489"/>
      <c r="E95" s="489"/>
      <c r="F95" s="489"/>
      <c r="G95" s="489"/>
      <c r="H95" s="489"/>
      <c r="I95" s="489"/>
      <c r="J95" s="326"/>
    </row>
    <row r="96" spans="1:10" ht="17.25" customHeight="1" x14ac:dyDescent="0.25">
      <c r="A96" s="324" t="s">
        <v>519</v>
      </c>
      <c r="B96" s="489" t="s">
        <v>634</v>
      </c>
      <c r="C96" s="489"/>
      <c r="D96" s="489"/>
      <c r="E96" s="489"/>
      <c r="F96" s="489"/>
      <c r="G96" s="489"/>
      <c r="H96" s="489"/>
      <c r="I96" s="489"/>
      <c r="J96" s="326"/>
    </row>
    <row r="97" spans="1:10" ht="15" customHeight="1" x14ac:dyDescent="0.25">
      <c r="A97" s="324" t="s">
        <v>520</v>
      </c>
      <c r="B97" s="489" t="s">
        <v>635</v>
      </c>
      <c r="C97" s="489"/>
      <c r="D97" s="489"/>
      <c r="E97" s="489"/>
      <c r="F97" s="489"/>
      <c r="G97" s="489"/>
      <c r="H97" s="489"/>
      <c r="I97" s="489"/>
      <c r="J97" s="326"/>
    </row>
    <row r="98" spans="1:10" ht="30" customHeight="1" x14ac:dyDescent="0.25">
      <c r="A98" s="324" t="s">
        <v>521</v>
      </c>
      <c r="B98" s="489" t="s">
        <v>636</v>
      </c>
      <c r="C98" s="489"/>
      <c r="D98" s="489"/>
      <c r="E98" s="489"/>
      <c r="F98" s="489"/>
      <c r="G98" s="489"/>
      <c r="H98" s="489"/>
      <c r="I98" s="489"/>
      <c r="J98" s="326"/>
    </row>
    <row r="99" spans="1:10" ht="28.5" customHeight="1" x14ac:dyDescent="0.25">
      <c r="A99" s="324" t="s">
        <v>522</v>
      </c>
      <c r="B99" s="489" t="s">
        <v>637</v>
      </c>
      <c r="C99" s="489"/>
      <c r="D99" s="489"/>
      <c r="E99" s="489"/>
      <c r="F99" s="489"/>
      <c r="G99" s="489"/>
      <c r="H99" s="489"/>
      <c r="I99" s="489"/>
      <c r="J99" s="326"/>
    </row>
    <row r="100" spans="1:10" x14ac:dyDescent="0.25">
      <c r="A100" s="324" t="s">
        <v>523</v>
      </c>
      <c r="B100" s="489" t="s">
        <v>638</v>
      </c>
      <c r="C100" s="489"/>
      <c r="D100" s="489"/>
      <c r="E100" s="489"/>
      <c r="F100" s="489"/>
      <c r="G100" s="489"/>
      <c r="H100" s="489"/>
      <c r="I100" s="489"/>
      <c r="J100" s="326"/>
    </row>
    <row r="101" spans="1:10" x14ac:dyDescent="0.25">
      <c r="A101" s="324" t="s">
        <v>524</v>
      </c>
      <c r="B101" s="489" t="s">
        <v>639</v>
      </c>
      <c r="C101" s="489"/>
      <c r="D101" s="489"/>
      <c r="E101" s="489"/>
      <c r="F101" s="489"/>
      <c r="G101" s="489"/>
      <c r="H101" s="489"/>
      <c r="I101" s="489"/>
      <c r="J101" s="326"/>
    </row>
    <row r="102" spans="1:10" ht="47.25" customHeight="1" x14ac:dyDescent="0.25">
      <c r="A102" s="324" t="s">
        <v>525</v>
      </c>
      <c r="B102" s="489" t="s">
        <v>640</v>
      </c>
      <c r="C102" s="489"/>
      <c r="D102" s="489"/>
      <c r="E102" s="489"/>
      <c r="F102" s="489"/>
      <c r="G102" s="489"/>
      <c r="H102" s="489"/>
      <c r="I102" s="489"/>
      <c r="J102" s="326"/>
    </row>
    <row r="103" spans="1:10" ht="27.75" customHeight="1" x14ac:dyDescent="0.25">
      <c r="A103" s="324" t="s">
        <v>526</v>
      </c>
      <c r="B103" s="489" t="s">
        <v>641</v>
      </c>
      <c r="C103" s="489"/>
      <c r="D103" s="489"/>
      <c r="E103" s="489"/>
      <c r="F103" s="489"/>
      <c r="G103" s="489"/>
      <c r="H103" s="489"/>
      <c r="I103" s="489"/>
      <c r="J103" s="326"/>
    </row>
    <row r="104" spans="1:10" x14ac:dyDescent="0.25">
      <c r="A104" s="324" t="s">
        <v>527</v>
      </c>
      <c r="B104" s="489" t="s">
        <v>642</v>
      </c>
      <c r="C104" s="489"/>
      <c r="D104" s="489"/>
      <c r="E104" s="489"/>
      <c r="F104" s="489"/>
      <c r="G104" s="489"/>
      <c r="H104" s="489"/>
      <c r="I104" s="489"/>
      <c r="J104" s="326"/>
    </row>
    <row r="105" spans="1:10" x14ac:dyDescent="0.25">
      <c r="A105" s="324" t="s">
        <v>528</v>
      </c>
      <c r="B105" s="489" t="s">
        <v>643</v>
      </c>
      <c r="C105" s="489"/>
      <c r="D105" s="489"/>
      <c r="E105" s="489"/>
      <c r="F105" s="489"/>
      <c r="G105" s="489"/>
      <c r="H105" s="489"/>
      <c r="I105" s="489"/>
      <c r="J105" s="326"/>
    </row>
    <row r="106" spans="1:10" x14ac:dyDescent="0.25">
      <c r="A106" s="324" t="s">
        <v>529</v>
      </c>
      <c r="B106" s="489" t="s">
        <v>644</v>
      </c>
      <c r="C106" s="489"/>
      <c r="D106" s="489"/>
      <c r="E106" s="489"/>
      <c r="F106" s="489"/>
      <c r="G106" s="489"/>
      <c r="H106" s="489"/>
      <c r="I106" s="489"/>
      <c r="J106" s="326"/>
    </row>
    <row r="107" spans="1:10" x14ac:dyDescent="0.25">
      <c r="A107" s="324" t="s">
        <v>530</v>
      </c>
      <c r="B107" s="489" t="s">
        <v>645</v>
      </c>
      <c r="C107" s="489"/>
      <c r="D107" s="489"/>
      <c r="E107" s="489"/>
      <c r="F107" s="489"/>
      <c r="G107" s="489"/>
      <c r="H107" s="489"/>
      <c r="I107" s="489"/>
      <c r="J107" s="326"/>
    </row>
    <row r="108" spans="1:10" ht="45.75" customHeight="1" x14ac:dyDescent="0.25">
      <c r="A108" s="324" t="s">
        <v>531</v>
      </c>
      <c r="B108" s="489" t="s">
        <v>646</v>
      </c>
      <c r="C108" s="489"/>
      <c r="D108" s="489"/>
      <c r="E108" s="489"/>
      <c r="F108" s="489"/>
      <c r="G108" s="489"/>
      <c r="H108" s="489"/>
      <c r="I108" s="489"/>
      <c r="J108" s="326"/>
    </row>
    <row r="109" spans="1:10" ht="45.75" customHeight="1" x14ac:dyDescent="0.25">
      <c r="A109" s="324" t="s">
        <v>532</v>
      </c>
      <c r="B109" s="489" t="s">
        <v>647</v>
      </c>
      <c r="C109" s="489"/>
      <c r="D109" s="489"/>
      <c r="E109" s="489"/>
      <c r="F109" s="489"/>
      <c r="G109" s="489"/>
      <c r="H109" s="489"/>
      <c r="I109" s="489"/>
      <c r="J109" s="326"/>
    </row>
    <row r="110" spans="1:10" ht="17.25" customHeight="1" x14ac:dyDescent="0.25">
      <c r="A110" s="324" t="s">
        <v>533</v>
      </c>
      <c r="B110" s="489" t="s">
        <v>648</v>
      </c>
      <c r="C110" s="489"/>
      <c r="D110" s="489"/>
      <c r="E110" s="489"/>
      <c r="F110" s="489"/>
      <c r="G110" s="489"/>
      <c r="H110" s="489"/>
      <c r="I110" s="489"/>
      <c r="J110" s="326"/>
    </row>
    <row r="111" spans="1:10" x14ac:dyDescent="0.25">
      <c r="A111" s="324" t="s">
        <v>534</v>
      </c>
      <c r="B111" s="489" t="s">
        <v>649</v>
      </c>
      <c r="C111" s="489"/>
      <c r="D111" s="489"/>
      <c r="E111" s="489"/>
      <c r="F111" s="489"/>
      <c r="G111" s="489"/>
      <c r="H111" s="489"/>
      <c r="I111" s="489"/>
      <c r="J111" s="326"/>
    </row>
    <row r="112" spans="1:10" x14ac:dyDescent="0.25">
      <c r="A112" s="324" t="s">
        <v>535</v>
      </c>
      <c r="B112" s="489" t="s">
        <v>650</v>
      </c>
      <c r="C112" s="489"/>
      <c r="D112" s="489"/>
      <c r="E112" s="489"/>
      <c r="F112" s="489"/>
      <c r="G112" s="489"/>
      <c r="H112" s="489"/>
      <c r="I112" s="489"/>
      <c r="J112" s="326"/>
    </row>
    <row r="113" spans="1:10" ht="15.75" customHeight="1" x14ac:dyDescent="0.25">
      <c r="A113" s="324" t="s">
        <v>536</v>
      </c>
      <c r="B113" s="489" t="s">
        <v>651</v>
      </c>
      <c r="C113" s="489"/>
      <c r="D113" s="489"/>
      <c r="E113" s="489"/>
      <c r="F113" s="489"/>
      <c r="G113" s="489"/>
      <c r="H113" s="489"/>
      <c r="I113" s="489"/>
      <c r="J113" s="326"/>
    </row>
    <row r="114" spans="1:10" x14ac:dyDescent="0.25">
      <c r="A114" s="324" t="s">
        <v>537</v>
      </c>
      <c r="B114" s="489" t="s">
        <v>652</v>
      </c>
      <c r="C114" s="489"/>
      <c r="D114" s="489"/>
      <c r="E114" s="489"/>
      <c r="F114" s="489"/>
      <c r="G114" s="489"/>
      <c r="H114" s="489"/>
      <c r="I114" s="489"/>
      <c r="J114" s="326"/>
    </row>
    <row r="115" spans="1:10" ht="45" customHeight="1" x14ac:dyDescent="0.25">
      <c r="A115" s="324" t="s">
        <v>538</v>
      </c>
      <c r="B115" s="489" t="s">
        <v>653</v>
      </c>
      <c r="C115" s="489"/>
      <c r="D115" s="489"/>
      <c r="E115" s="489"/>
      <c r="F115" s="489"/>
      <c r="G115" s="489"/>
      <c r="H115" s="489"/>
      <c r="I115" s="489"/>
      <c r="J115" s="326"/>
    </row>
    <row r="116" spans="1:10" ht="31.5" customHeight="1" x14ac:dyDescent="0.25">
      <c r="A116" s="324" t="s">
        <v>539</v>
      </c>
      <c r="B116" s="489" t="s">
        <v>654</v>
      </c>
      <c r="C116" s="489"/>
      <c r="D116" s="489"/>
      <c r="E116" s="489"/>
      <c r="F116" s="489"/>
      <c r="G116" s="489"/>
      <c r="H116" s="489"/>
      <c r="I116" s="489"/>
      <c r="J116" s="326"/>
    </row>
    <row r="117" spans="1:10" ht="29.25" customHeight="1" x14ac:dyDescent="0.25">
      <c r="A117" s="324" t="s">
        <v>540</v>
      </c>
      <c r="B117" s="489" t="s">
        <v>655</v>
      </c>
      <c r="C117" s="489"/>
      <c r="D117" s="489"/>
      <c r="E117" s="489"/>
      <c r="F117" s="489"/>
      <c r="G117" s="489"/>
      <c r="H117" s="489"/>
      <c r="I117" s="489"/>
      <c r="J117" s="326"/>
    </row>
    <row r="118" spans="1:10" ht="30" customHeight="1" x14ac:dyDescent="0.25">
      <c r="A118" s="324" t="s">
        <v>541</v>
      </c>
      <c r="B118" s="489" t="s">
        <v>656</v>
      </c>
      <c r="C118" s="489"/>
      <c r="D118" s="489"/>
      <c r="E118" s="489"/>
      <c r="F118" s="489"/>
      <c r="G118" s="489"/>
      <c r="H118" s="489"/>
      <c r="I118" s="489"/>
      <c r="J118" s="326"/>
    </row>
    <row r="119" spans="1:10" x14ac:dyDescent="0.25">
      <c r="A119" s="324" t="s">
        <v>542</v>
      </c>
      <c r="B119" s="489" t="s">
        <v>657</v>
      </c>
      <c r="C119" s="489"/>
      <c r="D119" s="489"/>
      <c r="E119" s="489"/>
      <c r="F119" s="489"/>
      <c r="G119" s="489"/>
      <c r="H119" s="489"/>
      <c r="I119" s="489"/>
      <c r="J119" s="326"/>
    </row>
    <row r="120" spans="1:10" ht="28.5" customHeight="1" x14ac:dyDescent="0.25">
      <c r="A120" s="324" t="s">
        <v>543</v>
      </c>
      <c r="B120" s="489" t="s">
        <v>658</v>
      </c>
      <c r="C120" s="489"/>
      <c r="D120" s="489"/>
      <c r="E120" s="489"/>
      <c r="F120" s="489"/>
      <c r="G120" s="489"/>
      <c r="H120" s="489"/>
      <c r="I120" s="489"/>
      <c r="J120" s="326"/>
    </row>
    <row r="121" spans="1:10" x14ac:dyDescent="0.25">
      <c r="A121" s="324" t="s">
        <v>544</v>
      </c>
      <c r="B121" s="489" t="s">
        <v>659</v>
      </c>
      <c r="C121" s="489"/>
      <c r="D121" s="489"/>
      <c r="E121" s="489"/>
      <c r="F121" s="489"/>
      <c r="G121" s="489"/>
      <c r="H121" s="489"/>
      <c r="I121" s="489"/>
      <c r="J121" s="326"/>
    </row>
    <row r="122" spans="1:10" x14ac:dyDescent="0.25">
      <c r="A122" s="324" t="s">
        <v>545</v>
      </c>
      <c r="B122" s="489" t="s">
        <v>660</v>
      </c>
      <c r="C122" s="489"/>
      <c r="D122" s="489"/>
      <c r="E122" s="489"/>
      <c r="F122" s="489"/>
      <c r="G122" s="489"/>
      <c r="H122" s="489"/>
      <c r="I122" s="489"/>
      <c r="J122" s="326"/>
    </row>
    <row r="123" spans="1:10" ht="28.5" customHeight="1" x14ac:dyDescent="0.25">
      <c r="A123" s="324" t="s">
        <v>546</v>
      </c>
      <c r="B123" s="489" t="s">
        <v>661</v>
      </c>
      <c r="C123" s="489"/>
      <c r="D123" s="489"/>
      <c r="E123" s="489"/>
      <c r="F123" s="489"/>
      <c r="G123" s="489"/>
      <c r="H123" s="489"/>
      <c r="I123" s="489"/>
      <c r="J123" s="326"/>
    </row>
    <row r="124" spans="1:10" ht="18" customHeight="1" x14ac:dyDescent="0.25">
      <c r="A124" s="324" t="s">
        <v>547</v>
      </c>
      <c r="B124" s="489" t="s">
        <v>662</v>
      </c>
      <c r="C124" s="489"/>
      <c r="D124" s="489"/>
      <c r="E124" s="489"/>
      <c r="F124" s="489"/>
      <c r="G124" s="489"/>
      <c r="H124" s="489"/>
      <c r="I124" s="489"/>
      <c r="J124" s="326"/>
    </row>
    <row r="125" spans="1:10" x14ac:dyDescent="0.25">
      <c r="A125" s="324" t="s">
        <v>548</v>
      </c>
      <c r="B125" s="489" t="s">
        <v>663</v>
      </c>
      <c r="C125" s="489"/>
      <c r="D125" s="489"/>
      <c r="E125" s="489"/>
      <c r="F125" s="489"/>
      <c r="G125" s="489"/>
      <c r="H125" s="489"/>
      <c r="I125" s="489"/>
      <c r="J125" s="326"/>
    </row>
    <row r="126" spans="1:10" ht="27" customHeight="1" x14ac:dyDescent="0.25">
      <c r="A126" s="324" t="s">
        <v>549</v>
      </c>
      <c r="B126" s="489" t="s">
        <v>664</v>
      </c>
      <c r="C126" s="489"/>
      <c r="D126" s="489"/>
      <c r="E126" s="489"/>
      <c r="F126" s="489"/>
      <c r="G126" s="489"/>
      <c r="H126" s="489"/>
      <c r="I126" s="489"/>
      <c r="J126" s="326"/>
    </row>
    <row r="127" spans="1:10" ht="29.25" customHeight="1" x14ac:dyDescent="0.25">
      <c r="A127" s="324" t="s">
        <v>550</v>
      </c>
      <c r="B127" s="489" t="s">
        <v>665</v>
      </c>
      <c r="C127" s="489"/>
      <c r="D127" s="489"/>
      <c r="E127" s="489"/>
      <c r="F127" s="489"/>
      <c r="G127" s="489"/>
      <c r="H127" s="489"/>
      <c r="I127" s="489"/>
      <c r="J127" s="326"/>
    </row>
    <row r="128" spans="1:10" x14ac:dyDescent="0.25">
      <c r="A128" s="324" t="s">
        <v>551</v>
      </c>
      <c r="B128" s="489" t="s">
        <v>666</v>
      </c>
      <c r="C128" s="489"/>
      <c r="D128" s="489"/>
      <c r="E128" s="489"/>
      <c r="F128" s="489"/>
      <c r="G128" s="489"/>
      <c r="H128" s="489"/>
      <c r="I128" s="489"/>
      <c r="J128" s="326"/>
    </row>
    <row r="129" spans="1:10" x14ac:dyDescent="0.25">
      <c r="A129" s="324" t="s">
        <v>552</v>
      </c>
      <c r="B129" s="489" t="s">
        <v>667</v>
      </c>
      <c r="C129" s="489"/>
      <c r="D129" s="489"/>
      <c r="E129" s="489"/>
      <c r="F129" s="489"/>
      <c r="G129" s="489"/>
      <c r="H129" s="489"/>
      <c r="I129" s="489"/>
      <c r="J129" s="326"/>
    </row>
    <row r="130" spans="1:10" ht="45.75" customHeight="1" x14ac:dyDescent="0.25">
      <c r="A130" s="324" t="s">
        <v>553</v>
      </c>
      <c r="B130" s="489" t="s">
        <v>390</v>
      </c>
      <c r="C130" s="489"/>
      <c r="D130" s="489"/>
      <c r="E130" s="489"/>
      <c r="F130" s="489"/>
      <c r="G130" s="489"/>
      <c r="H130" s="489"/>
      <c r="I130" s="489"/>
      <c r="J130" s="326"/>
    </row>
    <row r="131" spans="1:10" ht="78" customHeight="1" x14ac:dyDescent="0.25">
      <c r="A131" s="324" t="s">
        <v>554</v>
      </c>
      <c r="B131" s="489" t="s">
        <v>389</v>
      </c>
      <c r="C131" s="489"/>
      <c r="D131" s="489"/>
      <c r="E131" s="489"/>
      <c r="F131" s="489"/>
      <c r="G131" s="489"/>
      <c r="H131" s="489"/>
      <c r="I131" s="489"/>
      <c r="J131" s="326"/>
    </row>
    <row r="132" spans="1:10" ht="58.5" customHeight="1" x14ac:dyDescent="0.25">
      <c r="A132" s="324" t="s">
        <v>555</v>
      </c>
      <c r="B132" s="489" t="s">
        <v>668</v>
      </c>
      <c r="C132" s="489"/>
      <c r="D132" s="489"/>
      <c r="E132" s="489"/>
      <c r="F132" s="489"/>
      <c r="G132" s="489"/>
      <c r="H132" s="489"/>
      <c r="I132" s="489"/>
      <c r="J132" s="326"/>
    </row>
    <row r="133" spans="1:10" ht="32.25" customHeight="1" x14ac:dyDescent="0.25">
      <c r="A133" s="324" t="s">
        <v>556</v>
      </c>
      <c r="B133" s="489" t="s">
        <v>669</v>
      </c>
      <c r="C133" s="489"/>
      <c r="D133" s="489"/>
      <c r="E133" s="489"/>
      <c r="F133" s="489"/>
      <c r="G133" s="489"/>
      <c r="H133" s="489"/>
      <c r="I133" s="489"/>
      <c r="J133" s="326"/>
    </row>
    <row r="134" spans="1:10" ht="31.5" customHeight="1" x14ac:dyDescent="0.25">
      <c r="A134" s="324" t="s">
        <v>557</v>
      </c>
      <c r="B134" s="489" t="s">
        <v>670</v>
      </c>
      <c r="C134" s="489"/>
      <c r="D134" s="489"/>
      <c r="E134" s="489"/>
      <c r="F134" s="489"/>
      <c r="G134" s="489"/>
      <c r="H134" s="489"/>
      <c r="I134" s="489"/>
      <c r="J134" s="326"/>
    </row>
    <row r="135" spans="1:10" ht="33" customHeight="1" x14ac:dyDescent="0.25">
      <c r="A135" s="324" t="s">
        <v>558</v>
      </c>
      <c r="B135" s="489" t="s">
        <v>671</v>
      </c>
      <c r="C135" s="489"/>
      <c r="D135" s="489"/>
      <c r="E135" s="489"/>
      <c r="F135" s="489"/>
      <c r="G135" s="489"/>
      <c r="H135" s="489"/>
      <c r="I135" s="489"/>
      <c r="J135" s="326"/>
    </row>
    <row r="136" spans="1:10" ht="45" customHeight="1" x14ac:dyDescent="0.25">
      <c r="A136" s="324" t="s">
        <v>559</v>
      </c>
      <c r="B136" s="489" t="s">
        <v>672</v>
      </c>
      <c r="C136" s="489"/>
      <c r="D136" s="489"/>
      <c r="E136" s="489"/>
      <c r="F136" s="489"/>
      <c r="G136" s="489"/>
      <c r="H136" s="489"/>
      <c r="I136" s="489"/>
      <c r="J136" s="326"/>
    </row>
    <row r="137" spans="1:10" ht="29.25" customHeight="1" x14ac:dyDescent="0.25">
      <c r="A137" s="324" t="s">
        <v>560</v>
      </c>
      <c r="B137" s="489" t="s">
        <v>673</v>
      </c>
      <c r="C137" s="489"/>
      <c r="D137" s="489"/>
      <c r="E137" s="489"/>
      <c r="F137" s="489"/>
      <c r="G137" s="489"/>
      <c r="H137" s="489"/>
      <c r="I137" s="489"/>
      <c r="J137" s="326"/>
    </row>
    <row r="138" spans="1:10" ht="36.75" customHeight="1" x14ac:dyDescent="0.25">
      <c r="A138" s="324" t="s">
        <v>561</v>
      </c>
      <c r="B138" s="489" t="s">
        <v>674</v>
      </c>
      <c r="C138" s="489"/>
      <c r="D138" s="489"/>
      <c r="E138" s="489"/>
      <c r="F138" s="489"/>
      <c r="G138" s="489"/>
      <c r="H138" s="489"/>
      <c r="I138" s="489"/>
      <c r="J138" s="326"/>
    </row>
    <row r="139" spans="1:10" ht="27.75" customHeight="1" x14ac:dyDescent="0.25">
      <c r="A139" s="324" t="s">
        <v>562</v>
      </c>
      <c r="B139" s="489" t="s">
        <v>394</v>
      </c>
      <c r="C139" s="489"/>
      <c r="D139" s="489"/>
      <c r="E139" s="489"/>
      <c r="F139" s="489"/>
      <c r="G139" s="489"/>
      <c r="H139" s="489"/>
      <c r="I139" s="489"/>
      <c r="J139" s="326"/>
    </row>
    <row r="140" spans="1:10" ht="30" customHeight="1" x14ac:dyDescent="0.25">
      <c r="A140" s="324" t="s">
        <v>563</v>
      </c>
      <c r="B140" s="489" t="s">
        <v>675</v>
      </c>
      <c r="C140" s="489"/>
      <c r="D140" s="489"/>
      <c r="E140" s="489"/>
      <c r="F140" s="489"/>
      <c r="G140" s="489"/>
      <c r="H140" s="489"/>
      <c r="I140" s="489"/>
      <c r="J140" s="326"/>
    </row>
    <row r="141" spans="1:10" ht="27" customHeight="1" x14ac:dyDescent="0.25">
      <c r="A141" s="324" t="s">
        <v>564</v>
      </c>
      <c r="B141" s="489" t="s">
        <v>397</v>
      </c>
      <c r="C141" s="489"/>
      <c r="D141" s="489"/>
      <c r="E141" s="489"/>
      <c r="F141" s="489"/>
      <c r="G141" s="489"/>
      <c r="H141" s="489"/>
      <c r="I141" s="489"/>
      <c r="J141" s="326"/>
    </row>
    <row r="142" spans="1:10" ht="27" customHeight="1" x14ac:dyDescent="0.25">
      <c r="A142" s="324" t="s">
        <v>565</v>
      </c>
      <c r="B142" s="489" t="s">
        <v>395</v>
      </c>
      <c r="C142" s="489"/>
      <c r="D142" s="489"/>
      <c r="E142" s="489"/>
      <c r="F142" s="489"/>
      <c r="G142" s="489"/>
      <c r="H142" s="489"/>
      <c r="I142" s="489"/>
      <c r="J142" s="326"/>
    </row>
    <row r="143" spans="1:10" ht="47.25" customHeight="1" x14ac:dyDescent="0.25">
      <c r="A143" s="324" t="s">
        <v>566</v>
      </c>
      <c r="B143" s="489" t="s">
        <v>676</v>
      </c>
      <c r="C143" s="489"/>
      <c r="D143" s="489"/>
      <c r="E143" s="489"/>
      <c r="F143" s="489"/>
      <c r="G143" s="489"/>
      <c r="H143" s="489"/>
      <c r="I143" s="489"/>
      <c r="J143" s="326"/>
    </row>
    <row r="144" spans="1:10" ht="48.75" customHeight="1" x14ac:dyDescent="0.25">
      <c r="A144" s="324" t="s">
        <v>567</v>
      </c>
      <c r="B144" s="489" t="s">
        <v>677</v>
      </c>
      <c r="C144" s="489"/>
      <c r="D144" s="489"/>
      <c r="E144" s="489"/>
      <c r="F144" s="489"/>
      <c r="G144" s="489"/>
      <c r="H144" s="489"/>
      <c r="I144" s="489"/>
      <c r="J144" s="326"/>
    </row>
    <row r="145" spans="1:10" ht="48" customHeight="1" x14ac:dyDescent="0.25">
      <c r="A145" s="324" t="s">
        <v>568</v>
      </c>
      <c r="B145" s="489" t="s">
        <v>396</v>
      </c>
      <c r="C145" s="489"/>
      <c r="D145" s="489"/>
      <c r="E145" s="489"/>
      <c r="F145" s="489"/>
      <c r="G145" s="489"/>
      <c r="H145" s="489"/>
      <c r="I145" s="489"/>
      <c r="J145" s="326"/>
    </row>
    <row r="146" spans="1:10" ht="90.75" customHeight="1" x14ac:dyDescent="0.25">
      <c r="A146" s="324" t="s">
        <v>569</v>
      </c>
      <c r="B146" s="489" t="s">
        <v>678</v>
      </c>
      <c r="C146" s="489"/>
      <c r="D146" s="489"/>
      <c r="E146" s="489"/>
      <c r="F146" s="489"/>
      <c r="G146" s="489"/>
      <c r="H146" s="489"/>
      <c r="I146" s="489"/>
      <c r="J146" s="326"/>
    </row>
    <row r="147" spans="1:10" ht="26.25" customHeight="1" x14ac:dyDescent="0.25">
      <c r="A147" s="324" t="s">
        <v>570</v>
      </c>
      <c r="B147" s="489" t="s">
        <v>398</v>
      </c>
      <c r="C147" s="489"/>
      <c r="D147" s="489"/>
      <c r="E147" s="489"/>
      <c r="F147" s="489"/>
      <c r="G147" s="489"/>
      <c r="H147" s="489"/>
      <c r="I147" s="489"/>
      <c r="J147" s="326"/>
    </row>
    <row r="148" spans="1:10" ht="43.5" customHeight="1" x14ac:dyDescent="0.25">
      <c r="A148" s="324" t="s">
        <v>571</v>
      </c>
      <c r="B148" s="489" t="s">
        <v>679</v>
      </c>
      <c r="C148" s="489"/>
      <c r="D148" s="489"/>
      <c r="E148" s="489"/>
      <c r="F148" s="489"/>
      <c r="G148" s="489"/>
      <c r="H148" s="489"/>
      <c r="I148" s="489"/>
      <c r="J148" s="326"/>
    </row>
    <row r="149" spans="1:10" ht="63" customHeight="1" x14ac:dyDescent="0.25">
      <c r="A149" s="324" t="s">
        <v>572</v>
      </c>
      <c r="B149" s="489" t="s">
        <v>680</v>
      </c>
      <c r="C149" s="489"/>
      <c r="D149" s="489"/>
      <c r="E149" s="489"/>
      <c r="F149" s="489"/>
      <c r="G149" s="489"/>
      <c r="H149" s="489"/>
      <c r="I149" s="489"/>
      <c r="J149" s="326"/>
    </row>
    <row r="150" spans="1:10" ht="91.5" customHeight="1" x14ac:dyDescent="0.25">
      <c r="A150" s="501" t="s">
        <v>681</v>
      </c>
      <c r="B150" s="501"/>
      <c r="C150" s="501"/>
      <c r="D150" s="501"/>
      <c r="E150" s="501"/>
      <c r="F150" s="501"/>
      <c r="G150" s="501"/>
      <c r="H150" s="501"/>
      <c r="I150" s="501"/>
      <c r="J150" s="501"/>
    </row>
    <row r="151" spans="1:10" x14ac:dyDescent="0.25">
      <c r="B151" s="159"/>
    </row>
    <row r="152" spans="1:10" x14ac:dyDescent="0.25">
      <c r="B152" s="313" t="s">
        <v>366</v>
      </c>
      <c r="J152" s="93" t="s">
        <v>353</v>
      </c>
    </row>
    <row r="153" spans="1:10" x14ac:dyDescent="0.25">
      <c r="B153" s="87"/>
    </row>
    <row r="154" spans="1:10" x14ac:dyDescent="0.25">
      <c r="B154" s="101" t="s">
        <v>333</v>
      </c>
      <c r="J154" s="101" t="s">
        <v>334</v>
      </c>
    </row>
    <row r="155" spans="1:10" x14ac:dyDescent="0.25">
      <c r="B155" s="160" t="s">
        <v>335</v>
      </c>
    </row>
  </sheetData>
  <mergeCells count="150">
    <mergeCell ref="B147:I147"/>
    <mergeCell ref="B148:I148"/>
    <mergeCell ref="B149:I149"/>
    <mergeCell ref="A150:J150"/>
    <mergeCell ref="B142:I142"/>
    <mergeCell ref="B143:I143"/>
    <mergeCell ref="B144:I144"/>
    <mergeCell ref="B145:I145"/>
    <mergeCell ref="B146:I146"/>
    <mergeCell ref="B137:I137"/>
    <mergeCell ref="B138:I138"/>
    <mergeCell ref="B139:I139"/>
    <mergeCell ref="B140:I140"/>
    <mergeCell ref="B141:I141"/>
    <mergeCell ref="B132:I132"/>
    <mergeCell ref="B133:I133"/>
    <mergeCell ref="B134:I134"/>
    <mergeCell ref="B135:I135"/>
    <mergeCell ref="B136:I136"/>
    <mergeCell ref="B127:I127"/>
    <mergeCell ref="B128:I128"/>
    <mergeCell ref="B129:I129"/>
    <mergeCell ref="B130:I130"/>
    <mergeCell ref="B131:I131"/>
    <mergeCell ref="B122:I122"/>
    <mergeCell ref="B123:I123"/>
    <mergeCell ref="B124:I124"/>
    <mergeCell ref="B125:I125"/>
    <mergeCell ref="B126:I126"/>
    <mergeCell ref="B111:I111"/>
    <mergeCell ref="B112:I112"/>
    <mergeCell ref="B113:I113"/>
    <mergeCell ref="B27:I27"/>
    <mergeCell ref="B28:I28"/>
    <mergeCell ref="B29:I29"/>
    <mergeCell ref="B30:I30"/>
    <mergeCell ref="B106:I106"/>
    <mergeCell ref="B107:I107"/>
    <mergeCell ref="B108:I108"/>
    <mergeCell ref="B109:I109"/>
    <mergeCell ref="B110:I110"/>
    <mergeCell ref="B101:I101"/>
    <mergeCell ref="B102:I102"/>
    <mergeCell ref="B103:I103"/>
    <mergeCell ref="B104:I104"/>
    <mergeCell ref="B105:I105"/>
    <mergeCell ref="B96:I96"/>
    <mergeCell ref="B97:I97"/>
    <mergeCell ref="B98:I98"/>
    <mergeCell ref="B99:I99"/>
    <mergeCell ref="B100:I100"/>
    <mergeCell ref="B91:I91"/>
    <mergeCell ref="B92:I92"/>
    <mergeCell ref="B93:I93"/>
    <mergeCell ref="B94:I94"/>
    <mergeCell ref="B95:I95"/>
    <mergeCell ref="B86:I86"/>
    <mergeCell ref="B87:I87"/>
    <mergeCell ref="B88:I88"/>
    <mergeCell ref="B89:I89"/>
    <mergeCell ref="B90:I90"/>
    <mergeCell ref="B81:I81"/>
    <mergeCell ref="B82:I82"/>
    <mergeCell ref="B83:I83"/>
    <mergeCell ref="B84:I84"/>
    <mergeCell ref="B85:I85"/>
    <mergeCell ref="B76:I76"/>
    <mergeCell ref="B77:I77"/>
    <mergeCell ref="B78:I78"/>
    <mergeCell ref="B79:I79"/>
    <mergeCell ref="B80:I80"/>
    <mergeCell ref="B71:I71"/>
    <mergeCell ref="B72:I72"/>
    <mergeCell ref="B73:I73"/>
    <mergeCell ref="B74:I74"/>
    <mergeCell ref="B75:I75"/>
    <mergeCell ref="B66:I66"/>
    <mergeCell ref="B67:I67"/>
    <mergeCell ref="B68:I68"/>
    <mergeCell ref="B69:I69"/>
    <mergeCell ref="B70:I70"/>
    <mergeCell ref="B61:I61"/>
    <mergeCell ref="B62:I62"/>
    <mergeCell ref="B63:I63"/>
    <mergeCell ref="B64:I64"/>
    <mergeCell ref="B65:I65"/>
    <mergeCell ref="B56:I56"/>
    <mergeCell ref="B57:I57"/>
    <mergeCell ref="B58:I58"/>
    <mergeCell ref="B59:I59"/>
    <mergeCell ref="B60:I60"/>
    <mergeCell ref="B51:I51"/>
    <mergeCell ref="B52:I52"/>
    <mergeCell ref="B53:I53"/>
    <mergeCell ref="B54:I54"/>
    <mergeCell ref="B55:I55"/>
    <mergeCell ref="B46:I46"/>
    <mergeCell ref="B47:I47"/>
    <mergeCell ref="B48:I48"/>
    <mergeCell ref="B49:I49"/>
    <mergeCell ref="B50:I50"/>
    <mergeCell ref="B41:I41"/>
    <mergeCell ref="B42:I42"/>
    <mergeCell ref="B43:I43"/>
    <mergeCell ref="B44:I44"/>
    <mergeCell ref="B45:I45"/>
    <mergeCell ref="B25:I25"/>
    <mergeCell ref="B36:I36"/>
    <mergeCell ref="B37:I37"/>
    <mergeCell ref="B38:I38"/>
    <mergeCell ref="B39:I39"/>
    <mergeCell ref="B40:I40"/>
    <mergeCell ref="B31:I31"/>
    <mergeCell ref="B32:I32"/>
    <mergeCell ref="B33:I33"/>
    <mergeCell ref="B34:I34"/>
    <mergeCell ref="B35:I35"/>
    <mergeCell ref="B4:I4"/>
    <mergeCell ref="B20:I20"/>
    <mergeCell ref="B17:I17"/>
    <mergeCell ref="B18:I18"/>
    <mergeCell ref="B19:I19"/>
    <mergeCell ref="B13:I13"/>
    <mergeCell ref="B14:I14"/>
    <mergeCell ref="B23:I23"/>
    <mergeCell ref="B24:I24"/>
    <mergeCell ref="B121:I121"/>
    <mergeCell ref="B118:I118"/>
    <mergeCell ref="B119:I119"/>
    <mergeCell ref="A2:B2"/>
    <mergeCell ref="E1:J1"/>
    <mergeCell ref="B10:I10"/>
    <mergeCell ref="B11:I11"/>
    <mergeCell ref="B12:I12"/>
    <mergeCell ref="B5:I5"/>
    <mergeCell ref="B6:I6"/>
    <mergeCell ref="B7:I7"/>
    <mergeCell ref="B8:I8"/>
    <mergeCell ref="B9:I9"/>
    <mergeCell ref="B21:I21"/>
    <mergeCell ref="B22:I22"/>
    <mergeCell ref="B15:I15"/>
    <mergeCell ref="B26:I26"/>
    <mergeCell ref="B120:I120"/>
    <mergeCell ref="B114:I114"/>
    <mergeCell ref="B115:I115"/>
    <mergeCell ref="B116:I116"/>
    <mergeCell ref="B117:I117"/>
    <mergeCell ref="B16:I16"/>
    <mergeCell ref="A3:J3"/>
  </mergeCells>
  <pageMargins left="0.70866141732283472" right="0.70866141732283472" top="0.78740157480314965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showWhiteSpace="0" view="pageBreakPreview" topLeftCell="A151" zoomScaleNormal="85" zoomScaleSheetLayoutView="100" workbookViewId="0">
      <selection activeCell="A156" sqref="A156:B156"/>
    </sheetView>
  </sheetViews>
  <sheetFormatPr defaultRowHeight="15" x14ac:dyDescent="0.25"/>
  <cols>
    <col min="1" max="1" width="8" style="170" customWidth="1"/>
    <col min="2" max="2" width="50.5703125" style="86" customWidth="1"/>
    <col min="3" max="4" width="6.7109375" style="170" customWidth="1"/>
    <col min="5" max="5" width="12.42578125" style="170" customWidth="1"/>
    <col min="6" max="6" width="8.28515625" style="170" customWidth="1"/>
    <col min="7" max="7" width="5.28515625" style="170" customWidth="1"/>
    <col min="8" max="8" width="10" style="170" customWidth="1"/>
    <col min="9" max="9" width="10.28515625" style="170" customWidth="1"/>
    <col min="10" max="10" width="8.7109375" style="170" customWidth="1"/>
    <col min="11" max="11" width="8.28515625" style="170" customWidth="1"/>
    <col min="12" max="12" width="7.85546875" style="170" customWidth="1"/>
    <col min="13" max="13" width="8.7109375" style="170" customWidth="1"/>
    <col min="14" max="14" width="11.85546875" style="170" customWidth="1"/>
    <col min="15" max="15" width="9.140625" style="170"/>
    <col min="16" max="16" width="9.140625" style="215"/>
    <col min="17" max="16384" width="9.140625" style="170"/>
  </cols>
  <sheetData>
    <row r="1" spans="1:14" ht="75.75" customHeight="1" x14ac:dyDescent="0.25">
      <c r="A1" s="222"/>
      <c r="B1" s="253"/>
      <c r="C1" s="139"/>
      <c r="D1" s="139"/>
      <c r="E1" s="139"/>
      <c r="F1" s="371" t="s">
        <v>420</v>
      </c>
      <c r="G1" s="371"/>
      <c r="H1" s="371"/>
      <c r="I1" s="371"/>
      <c r="J1" s="371"/>
      <c r="K1" s="371"/>
      <c r="L1" s="371"/>
      <c r="M1" s="371"/>
      <c r="N1" s="371"/>
    </row>
    <row r="2" spans="1:14" ht="26.25" customHeight="1" x14ac:dyDescent="0.25">
      <c r="A2" s="331" t="s">
        <v>444</v>
      </c>
      <c r="B2" s="331"/>
      <c r="C2" s="223"/>
      <c r="D2" s="223"/>
      <c r="E2" s="223"/>
      <c r="F2" s="223"/>
      <c r="G2" s="223"/>
      <c r="H2" s="139"/>
      <c r="I2" s="209"/>
      <c r="M2" s="175" t="s">
        <v>303</v>
      </c>
    </row>
    <row r="3" spans="1:14" ht="25.5" customHeight="1" x14ac:dyDescent="0.25">
      <c r="A3" s="224" t="s">
        <v>48</v>
      </c>
      <c r="B3" s="362" t="s">
        <v>146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15.75" customHeight="1" x14ac:dyDescent="0.25">
      <c r="A4" s="364" t="s">
        <v>38</v>
      </c>
      <c r="B4" s="364"/>
      <c r="C4" s="364"/>
      <c r="D4" s="364"/>
      <c r="E4" s="364"/>
      <c r="F4" s="364"/>
      <c r="G4" s="364"/>
      <c r="H4" s="364"/>
      <c r="I4" s="364"/>
      <c r="J4" s="365"/>
      <c r="K4" s="365"/>
      <c r="L4" s="365"/>
      <c r="M4" s="365"/>
      <c r="N4" s="365"/>
    </row>
    <row r="5" spans="1:14" ht="17.25" customHeight="1" x14ac:dyDescent="0.25">
      <c r="A5" s="366" t="s">
        <v>39</v>
      </c>
      <c r="B5" s="367" t="s">
        <v>40</v>
      </c>
      <c r="C5" s="366" t="s">
        <v>120</v>
      </c>
      <c r="D5" s="366"/>
      <c r="E5" s="366"/>
      <c r="F5" s="366"/>
      <c r="G5" s="366"/>
      <c r="H5" s="350"/>
      <c r="I5" s="350"/>
      <c r="J5" s="350"/>
      <c r="K5" s="350"/>
      <c r="L5" s="350"/>
      <c r="M5" s="350"/>
      <c r="N5" s="350"/>
    </row>
    <row r="6" spans="1:14" ht="91.5" customHeight="1" x14ac:dyDescent="0.25">
      <c r="A6" s="366"/>
      <c r="B6" s="367"/>
      <c r="C6" s="225" t="s">
        <v>62</v>
      </c>
      <c r="D6" s="225" t="s">
        <v>63</v>
      </c>
      <c r="E6" s="225" t="s">
        <v>118</v>
      </c>
      <c r="F6" s="225" t="s">
        <v>41</v>
      </c>
      <c r="G6" s="225" t="s">
        <v>119</v>
      </c>
      <c r="H6" s="225" t="s">
        <v>60</v>
      </c>
      <c r="I6" s="225" t="s">
        <v>61</v>
      </c>
      <c r="J6" s="225" t="s">
        <v>121</v>
      </c>
      <c r="K6" s="225" t="s">
        <v>122</v>
      </c>
      <c r="L6" s="225" t="s">
        <v>123</v>
      </c>
      <c r="M6" s="225" t="s">
        <v>219</v>
      </c>
      <c r="N6" s="225" t="s">
        <v>220</v>
      </c>
    </row>
    <row r="7" spans="1:14" ht="15.75" x14ac:dyDescent="0.25">
      <c r="A7" s="140">
        <v>1</v>
      </c>
      <c r="B7" s="52">
        <v>2</v>
      </c>
      <c r="C7" s="140">
        <v>3</v>
      </c>
      <c r="D7" s="140">
        <v>5</v>
      </c>
      <c r="E7" s="140">
        <v>6</v>
      </c>
      <c r="F7" s="226">
        <v>7</v>
      </c>
      <c r="G7" s="140">
        <v>8</v>
      </c>
      <c r="H7" s="140">
        <v>9</v>
      </c>
      <c r="I7" s="140">
        <v>10</v>
      </c>
      <c r="J7" s="140">
        <v>11</v>
      </c>
      <c r="K7" s="140">
        <v>12</v>
      </c>
      <c r="L7" s="140">
        <v>13</v>
      </c>
      <c r="M7" s="140">
        <v>14</v>
      </c>
      <c r="N7" s="140">
        <v>15</v>
      </c>
    </row>
    <row r="8" spans="1:14" ht="24.75" customHeight="1" x14ac:dyDescent="0.25">
      <c r="A8" s="147"/>
      <c r="B8" s="351" t="s">
        <v>42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x14ac:dyDescent="0.25">
      <c r="A9" s="181"/>
      <c r="B9" s="349" t="s">
        <v>43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spans="1:14" ht="21" customHeight="1" x14ac:dyDescent="0.25">
      <c r="A10" s="181"/>
      <c r="B10" s="360" t="s">
        <v>327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spans="1:14" ht="53.25" customHeight="1" x14ac:dyDescent="0.25">
      <c r="A11" s="181">
        <v>1</v>
      </c>
      <c r="B11" s="299" t="s">
        <v>388</v>
      </c>
      <c r="C11" s="182"/>
      <c r="D11" s="181" t="s">
        <v>49</v>
      </c>
      <c r="E11" s="182" t="s">
        <v>50</v>
      </c>
      <c r="F11" s="182"/>
      <c r="G11" s="182" t="s">
        <v>99</v>
      </c>
      <c r="H11" s="182" t="s">
        <v>203</v>
      </c>
      <c r="I11" s="183" t="s">
        <v>227</v>
      </c>
      <c r="J11" s="182" t="s">
        <v>204</v>
      </c>
      <c r="K11" s="182" t="s">
        <v>204</v>
      </c>
      <c r="L11" s="182" t="s">
        <v>99</v>
      </c>
      <c r="M11" s="184">
        <v>44</v>
      </c>
      <c r="N11" s="182" t="s">
        <v>196</v>
      </c>
    </row>
    <row r="12" spans="1:14" ht="42.75" customHeight="1" x14ac:dyDescent="0.25">
      <c r="A12" s="181">
        <v>2</v>
      </c>
      <c r="B12" s="299" t="s">
        <v>229</v>
      </c>
      <c r="C12" s="182"/>
      <c r="D12" s="181" t="s">
        <v>49</v>
      </c>
      <c r="E12" s="182" t="s">
        <v>50</v>
      </c>
      <c r="F12" s="182"/>
      <c r="G12" s="182" t="s">
        <v>99</v>
      </c>
      <c r="H12" s="182" t="s">
        <v>203</v>
      </c>
      <c r="I12" s="183" t="s">
        <v>227</v>
      </c>
      <c r="J12" s="182" t="s">
        <v>204</v>
      </c>
      <c r="K12" s="182" t="s">
        <v>204</v>
      </c>
      <c r="L12" s="182" t="s">
        <v>99</v>
      </c>
      <c r="M12" s="184">
        <v>3</v>
      </c>
      <c r="N12" s="182" t="s">
        <v>196</v>
      </c>
    </row>
    <row r="13" spans="1:14" ht="63.75" x14ac:dyDescent="0.25">
      <c r="A13" s="181">
        <v>3</v>
      </c>
      <c r="B13" s="299" t="s">
        <v>390</v>
      </c>
      <c r="C13" s="182"/>
      <c r="D13" s="181" t="s">
        <v>49</v>
      </c>
      <c r="E13" s="182" t="s">
        <v>50</v>
      </c>
      <c r="F13" s="182"/>
      <c r="G13" s="182" t="s">
        <v>99</v>
      </c>
      <c r="H13" s="182" t="s">
        <v>203</v>
      </c>
      <c r="I13" s="183" t="s">
        <v>227</v>
      </c>
      <c r="J13" s="182" t="s">
        <v>204</v>
      </c>
      <c r="K13" s="182" t="s">
        <v>204</v>
      </c>
      <c r="L13" s="182" t="s">
        <v>99</v>
      </c>
      <c r="M13" s="184">
        <v>80</v>
      </c>
      <c r="N13" s="182" t="s">
        <v>196</v>
      </c>
    </row>
    <row r="14" spans="1:14" ht="89.25" x14ac:dyDescent="0.25">
      <c r="A14" s="181">
        <v>4</v>
      </c>
      <c r="B14" s="299" t="s">
        <v>391</v>
      </c>
      <c r="C14" s="182"/>
      <c r="D14" s="181" t="s">
        <v>49</v>
      </c>
      <c r="E14" s="182" t="s">
        <v>50</v>
      </c>
      <c r="F14" s="182"/>
      <c r="G14" s="182" t="s">
        <v>99</v>
      </c>
      <c r="H14" s="182" t="s">
        <v>203</v>
      </c>
      <c r="I14" s="183" t="s">
        <v>227</v>
      </c>
      <c r="J14" s="182" t="s">
        <v>204</v>
      </c>
      <c r="K14" s="182" t="s">
        <v>204</v>
      </c>
      <c r="L14" s="182" t="s">
        <v>99</v>
      </c>
      <c r="M14" s="184">
        <v>8</v>
      </c>
      <c r="N14" s="182" t="s">
        <v>196</v>
      </c>
    </row>
    <row r="15" spans="1:14" ht="25.5" x14ac:dyDescent="0.25">
      <c r="A15" s="181">
        <v>5</v>
      </c>
      <c r="B15" s="299" t="s">
        <v>392</v>
      </c>
      <c r="C15" s="182"/>
      <c r="D15" s="181" t="s">
        <v>49</v>
      </c>
      <c r="E15" s="182" t="s">
        <v>50</v>
      </c>
      <c r="F15" s="182"/>
      <c r="G15" s="182" t="s">
        <v>99</v>
      </c>
      <c r="H15" s="182" t="s">
        <v>203</v>
      </c>
      <c r="I15" s="183" t="s">
        <v>227</v>
      </c>
      <c r="J15" s="182" t="s">
        <v>204</v>
      </c>
      <c r="K15" s="182" t="s">
        <v>204</v>
      </c>
      <c r="L15" s="182" t="s">
        <v>99</v>
      </c>
      <c r="M15" s="184">
        <v>0</v>
      </c>
      <c r="N15" s="182" t="s">
        <v>196</v>
      </c>
    </row>
    <row r="16" spans="1:14" ht="114.75" x14ac:dyDescent="0.25">
      <c r="A16" s="181">
        <v>6</v>
      </c>
      <c r="B16" s="299" t="s">
        <v>389</v>
      </c>
      <c r="C16" s="182"/>
      <c r="D16" s="181" t="s">
        <v>49</v>
      </c>
      <c r="E16" s="182" t="s">
        <v>50</v>
      </c>
      <c r="F16" s="182"/>
      <c r="G16" s="182" t="s">
        <v>99</v>
      </c>
      <c r="H16" s="182" t="s">
        <v>203</v>
      </c>
      <c r="I16" s="183" t="s">
        <v>227</v>
      </c>
      <c r="J16" s="182" t="s">
        <v>204</v>
      </c>
      <c r="K16" s="182" t="s">
        <v>204</v>
      </c>
      <c r="L16" s="182" t="s">
        <v>99</v>
      </c>
      <c r="M16" s="184">
        <v>80</v>
      </c>
      <c r="N16" s="182" t="s">
        <v>196</v>
      </c>
    </row>
    <row r="17" spans="1:16" ht="42.75" customHeight="1" x14ac:dyDescent="0.25">
      <c r="A17" s="181"/>
      <c r="B17" s="299" t="s">
        <v>228</v>
      </c>
      <c r="C17" s="182"/>
      <c r="D17" s="181" t="s">
        <v>49</v>
      </c>
      <c r="E17" s="182" t="s">
        <v>50</v>
      </c>
      <c r="F17" s="182"/>
      <c r="G17" s="182" t="s">
        <v>99</v>
      </c>
      <c r="H17" s="182" t="s">
        <v>203</v>
      </c>
      <c r="I17" s="183" t="s">
        <v>227</v>
      </c>
      <c r="J17" s="182" t="s">
        <v>204</v>
      </c>
      <c r="K17" s="182" t="s">
        <v>204</v>
      </c>
      <c r="L17" s="182" t="s">
        <v>99</v>
      </c>
      <c r="M17" s="184">
        <v>8</v>
      </c>
      <c r="N17" s="182" t="s">
        <v>196</v>
      </c>
    </row>
    <row r="18" spans="1:16" ht="42.75" customHeight="1" x14ac:dyDescent="0.25">
      <c r="A18" s="181"/>
      <c r="B18" s="299" t="s">
        <v>324</v>
      </c>
      <c r="C18" s="182"/>
      <c r="D18" s="181" t="s">
        <v>49</v>
      </c>
      <c r="E18" s="182" t="s">
        <v>50</v>
      </c>
      <c r="F18" s="182"/>
      <c r="G18" s="182" t="s">
        <v>99</v>
      </c>
      <c r="H18" s="182" t="s">
        <v>203</v>
      </c>
      <c r="I18" s="183" t="s">
        <v>227</v>
      </c>
      <c r="J18" s="182" t="s">
        <v>204</v>
      </c>
      <c r="K18" s="182" t="s">
        <v>204</v>
      </c>
      <c r="L18" s="182" t="s">
        <v>99</v>
      </c>
      <c r="M18" s="184">
        <v>46</v>
      </c>
      <c r="N18" s="182" t="s">
        <v>196</v>
      </c>
    </row>
    <row r="19" spans="1:16" ht="42.75" customHeight="1" x14ac:dyDescent="0.25">
      <c r="A19" s="181"/>
      <c r="B19" s="299" t="s">
        <v>331</v>
      </c>
      <c r="C19" s="182"/>
      <c r="D19" s="181" t="s">
        <v>49</v>
      </c>
      <c r="E19" s="182" t="s">
        <v>50</v>
      </c>
      <c r="F19" s="182"/>
      <c r="G19" s="182" t="s">
        <v>99</v>
      </c>
      <c r="H19" s="182" t="s">
        <v>203</v>
      </c>
      <c r="I19" s="183" t="s">
        <v>227</v>
      </c>
      <c r="J19" s="182" t="s">
        <v>204</v>
      </c>
      <c r="K19" s="182" t="s">
        <v>204</v>
      </c>
      <c r="L19" s="182" t="s">
        <v>99</v>
      </c>
      <c r="M19" s="184">
        <v>38</v>
      </c>
      <c r="N19" s="182" t="s">
        <v>196</v>
      </c>
    </row>
    <row r="20" spans="1:16" x14ac:dyDescent="0.25">
      <c r="A20" s="181"/>
      <c r="B20" s="300" t="s">
        <v>273</v>
      </c>
      <c r="C20" s="182"/>
      <c r="D20" s="181"/>
      <c r="E20" s="182"/>
      <c r="F20" s="182"/>
      <c r="G20" s="182"/>
      <c r="H20" s="182"/>
      <c r="I20" s="183"/>
      <c r="J20" s="182"/>
      <c r="K20" s="182"/>
      <c r="L20" s="182"/>
      <c r="M20" s="185">
        <f>SUM(M11:M19)</f>
        <v>307</v>
      </c>
      <c r="N20" s="182"/>
      <c r="P20" s="233"/>
    </row>
    <row r="21" spans="1:16" ht="27" customHeight="1" x14ac:dyDescent="0.25">
      <c r="A21" s="181"/>
      <c r="B21" s="360" t="s">
        <v>328</v>
      </c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</row>
    <row r="22" spans="1:16" ht="27" customHeight="1" x14ac:dyDescent="0.25">
      <c r="A22" s="181">
        <v>7</v>
      </c>
      <c r="B22" s="301" t="s">
        <v>440</v>
      </c>
      <c r="C22" s="182"/>
      <c r="D22" s="181" t="s">
        <v>49</v>
      </c>
      <c r="E22" s="182" t="s">
        <v>50</v>
      </c>
      <c r="F22" s="182"/>
      <c r="G22" s="182" t="s">
        <v>99</v>
      </c>
      <c r="H22" s="182" t="s">
        <v>205</v>
      </c>
      <c r="I22" s="183" t="s">
        <v>230</v>
      </c>
      <c r="J22" s="182" t="s">
        <v>203</v>
      </c>
      <c r="K22" s="182" t="s">
        <v>203</v>
      </c>
      <c r="L22" s="182" t="s">
        <v>203</v>
      </c>
      <c r="M22" s="184">
        <v>2</v>
      </c>
      <c r="N22" s="182" t="s">
        <v>196</v>
      </c>
    </row>
    <row r="23" spans="1:16" ht="30" customHeight="1" x14ac:dyDescent="0.25">
      <c r="A23" s="181">
        <v>8</v>
      </c>
      <c r="B23" s="302" t="s">
        <v>71</v>
      </c>
      <c r="C23" s="182"/>
      <c r="D23" s="181" t="s">
        <v>49</v>
      </c>
      <c r="E23" s="182" t="s">
        <v>50</v>
      </c>
      <c r="F23" s="182"/>
      <c r="G23" s="182" t="s">
        <v>99</v>
      </c>
      <c r="H23" s="182" t="s">
        <v>205</v>
      </c>
      <c r="I23" s="183" t="s">
        <v>230</v>
      </c>
      <c r="J23" s="182" t="s">
        <v>203</v>
      </c>
      <c r="K23" s="182" t="s">
        <v>203</v>
      </c>
      <c r="L23" s="182" t="s">
        <v>203</v>
      </c>
      <c r="M23" s="184">
        <v>3</v>
      </c>
      <c r="N23" s="182" t="s">
        <v>196</v>
      </c>
    </row>
    <row r="24" spans="1:16" ht="88.5" customHeight="1" x14ac:dyDescent="0.25">
      <c r="A24" s="181">
        <v>9</v>
      </c>
      <c r="B24" s="302" t="s">
        <v>441</v>
      </c>
      <c r="C24" s="182"/>
      <c r="D24" s="181" t="s">
        <v>49</v>
      </c>
      <c r="E24" s="182" t="s">
        <v>50</v>
      </c>
      <c r="F24" s="182"/>
      <c r="G24" s="182" t="s">
        <v>99</v>
      </c>
      <c r="H24" s="182" t="s">
        <v>205</v>
      </c>
      <c r="I24" s="183" t="s">
        <v>230</v>
      </c>
      <c r="J24" s="182" t="s">
        <v>203</v>
      </c>
      <c r="K24" s="182" t="s">
        <v>203</v>
      </c>
      <c r="L24" s="182" t="s">
        <v>203</v>
      </c>
      <c r="M24" s="184">
        <v>1</v>
      </c>
      <c r="N24" s="182" t="s">
        <v>196</v>
      </c>
    </row>
    <row r="25" spans="1:16" ht="18" customHeight="1" x14ac:dyDescent="0.25">
      <c r="A25" s="181">
        <v>10</v>
      </c>
      <c r="B25" s="302" t="s">
        <v>72</v>
      </c>
      <c r="C25" s="182"/>
      <c r="D25" s="181" t="s">
        <v>49</v>
      </c>
      <c r="E25" s="182" t="s">
        <v>50</v>
      </c>
      <c r="F25" s="182"/>
      <c r="G25" s="182" t="s">
        <v>99</v>
      </c>
      <c r="H25" s="182" t="s">
        <v>205</v>
      </c>
      <c r="I25" s="183" t="s">
        <v>230</v>
      </c>
      <c r="J25" s="182" t="s">
        <v>203</v>
      </c>
      <c r="K25" s="182" t="s">
        <v>203</v>
      </c>
      <c r="L25" s="182" t="s">
        <v>203</v>
      </c>
      <c r="M25" s="184">
        <v>1</v>
      </c>
      <c r="N25" s="182" t="s">
        <v>196</v>
      </c>
    </row>
    <row r="26" spans="1:16" ht="26.25" customHeight="1" x14ac:dyDescent="0.25">
      <c r="A26" s="181"/>
      <c r="B26" s="300" t="s">
        <v>273</v>
      </c>
      <c r="C26" s="182"/>
      <c r="D26" s="181"/>
      <c r="E26" s="182"/>
      <c r="F26" s="182"/>
      <c r="G26" s="182"/>
      <c r="H26" s="182"/>
      <c r="I26" s="183"/>
      <c r="J26" s="182"/>
      <c r="K26" s="182"/>
      <c r="L26" s="182"/>
      <c r="M26" s="185">
        <f>SUM(M22:M25)</f>
        <v>7</v>
      </c>
      <c r="N26" s="182"/>
    </row>
    <row r="27" spans="1:16" ht="22.9" customHeight="1" x14ac:dyDescent="0.25">
      <c r="A27" s="181"/>
      <c r="B27" s="360" t="s">
        <v>51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</row>
    <row r="28" spans="1:16" ht="42" customHeight="1" x14ac:dyDescent="0.25">
      <c r="A28" s="181">
        <v>11</v>
      </c>
      <c r="B28" s="302" t="s">
        <v>73</v>
      </c>
      <c r="C28" s="182"/>
      <c r="D28" s="181" t="s">
        <v>49</v>
      </c>
      <c r="E28" s="182" t="s">
        <v>50</v>
      </c>
      <c r="F28" s="182"/>
      <c r="G28" s="182" t="s">
        <v>99</v>
      </c>
      <c r="H28" s="182" t="s">
        <v>231</v>
      </c>
      <c r="I28" s="183" t="s">
        <v>230</v>
      </c>
      <c r="J28" s="182" t="s">
        <v>203</v>
      </c>
      <c r="K28" s="182" t="s">
        <v>203</v>
      </c>
      <c r="L28" s="182" t="s">
        <v>203</v>
      </c>
      <c r="M28" s="184">
        <v>0</v>
      </c>
      <c r="N28" s="182" t="s">
        <v>196</v>
      </c>
    </row>
    <row r="29" spans="1:16" ht="58.5" customHeight="1" x14ac:dyDescent="0.25">
      <c r="A29" s="181">
        <v>12</v>
      </c>
      <c r="B29" s="302" t="s">
        <v>74</v>
      </c>
      <c r="C29" s="182"/>
      <c r="D29" s="181" t="s">
        <v>49</v>
      </c>
      <c r="E29" s="182" t="s">
        <v>50</v>
      </c>
      <c r="F29" s="182"/>
      <c r="G29" s="182" t="s">
        <v>99</v>
      </c>
      <c r="H29" s="182" t="s">
        <v>231</v>
      </c>
      <c r="I29" s="183" t="s">
        <v>230</v>
      </c>
      <c r="J29" s="182" t="s">
        <v>203</v>
      </c>
      <c r="K29" s="182" t="s">
        <v>203</v>
      </c>
      <c r="L29" s="182" t="s">
        <v>203</v>
      </c>
      <c r="M29" s="184">
        <v>0</v>
      </c>
      <c r="N29" s="182" t="s">
        <v>196</v>
      </c>
    </row>
    <row r="30" spans="1:16" ht="98.25" customHeight="1" x14ac:dyDescent="0.25">
      <c r="A30" s="181">
        <v>13</v>
      </c>
      <c r="B30" s="302" t="s">
        <v>75</v>
      </c>
      <c r="C30" s="182"/>
      <c r="D30" s="181" t="s">
        <v>49</v>
      </c>
      <c r="E30" s="182" t="s">
        <v>50</v>
      </c>
      <c r="F30" s="182"/>
      <c r="G30" s="182" t="s">
        <v>99</v>
      </c>
      <c r="H30" s="182" t="s">
        <v>231</v>
      </c>
      <c r="I30" s="183" t="s">
        <v>230</v>
      </c>
      <c r="J30" s="182" t="s">
        <v>203</v>
      </c>
      <c r="K30" s="182" t="s">
        <v>203</v>
      </c>
      <c r="L30" s="182" t="s">
        <v>203</v>
      </c>
      <c r="M30" s="184">
        <v>0</v>
      </c>
      <c r="N30" s="182" t="s">
        <v>196</v>
      </c>
    </row>
    <row r="31" spans="1:16" ht="73.5" customHeight="1" x14ac:dyDescent="0.25">
      <c r="A31" s="181">
        <v>14</v>
      </c>
      <c r="B31" s="302" t="s">
        <v>76</v>
      </c>
      <c r="C31" s="182"/>
      <c r="D31" s="181" t="s">
        <v>49</v>
      </c>
      <c r="E31" s="182" t="s">
        <v>50</v>
      </c>
      <c r="F31" s="182"/>
      <c r="G31" s="182" t="s">
        <v>99</v>
      </c>
      <c r="H31" s="182" t="s">
        <v>231</v>
      </c>
      <c r="I31" s="183" t="s">
        <v>230</v>
      </c>
      <c r="J31" s="182" t="s">
        <v>203</v>
      </c>
      <c r="K31" s="182" t="s">
        <v>203</v>
      </c>
      <c r="L31" s="182" t="s">
        <v>203</v>
      </c>
      <c r="M31" s="184">
        <v>0</v>
      </c>
      <c r="N31" s="182" t="s">
        <v>196</v>
      </c>
    </row>
    <row r="32" spans="1:16" ht="42" customHeight="1" x14ac:dyDescent="0.25">
      <c r="A32" s="181">
        <v>15</v>
      </c>
      <c r="B32" s="302" t="s">
        <v>77</v>
      </c>
      <c r="C32" s="182"/>
      <c r="D32" s="181" t="s">
        <v>49</v>
      </c>
      <c r="E32" s="182" t="s">
        <v>50</v>
      </c>
      <c r="F32" s="182"/>
      <c r="G32" s="182" t="s">
        <v>99</v>
      </c>
      <c r="H32" s="182" t="s">
        <v>231</v>
      </c>
      <c r="I32" s="183" t="s">
        <v>230</v>
      </c>
      <c r="J32" s="182" t="s">
        <v>203</v>
      </c>
      <c r="K32" s="182" t="s">
        <v>203</v>
      </c>
      <c r="L32" s="182" t="s">
        <v>203</v>
      </c>
      <c r="M32" s="184">
        <v>0</v>
      </c>
      <c r="N32" s="182" t="s">
        <v>196</v>
      </c>
    </row>
    <row r="33" spans="1:16" ht="78" customHeight="1" x14ac:dyDescent="0.25">
      <c r="A33" s="181">
        <v>16</v>
      </c>
      <c r="B33" s="302" t="s">
        <v>78</v>
      </c>
      <c r="C33" s="182"/>
      <c r="D33" s="181" t="s">
        <v>49</v>
      </c>
      <c r="E33" s="182" t="s">
        <v>50</v>
      </c>
      <c r="F33" s="182"/>
      <c r="G33" s="182" t="s">
        <v>99</v>
      </c>
      <c r="H33" s="182" t="s">
        <v>231</v>
      </c>
      <c r="I33" s="183" t="s">
        <v>230</v>
      </c>
      <c r="J33" s="182" t="s">
        <v>203</v>
      </c>
      <c r="K33" s="182" t="s">
        <v>203</v>
      </c>
      <c r="L33" s="182" t="s">
        <v>203</v>
      </c>
      <c r="M33" s="184">
        <v>0</v>
      </c>
      <c r="N33" s="182" t="s">
        <v>196</v>
      </c>
    </row>
    <row r="34" spans="1:16" ht="25.5" customHeight="1" x14ac:dyDescent="0.25">
      <c r="A34" s="181"/>
      <c r="B34" s="300" t="s">
        <v>273</v>
      </c>
      <c r="C34" s="182"/>
      <c r="D34" s="181"/>
      <c r="E34" s="182"/>
      <c r="F34" s="182"/>
      <c r="G34" s="182"/>
      <c r="H34" s="182"/>
      <c r="I34" s="183"/>
      <c r="J34" s="182"/>
      <c r="K34" s="182"/>
      <c r="L34" s="182"/>
      <c r="M34" s="185">
        <f>SUM(M28:M33)</f>
        <v>0</v>
      </c>
      <c r="N34" s="182"/>
    </row>
    <row r="35" spans="1:16" ht="28.15" customHeight="1" x14ac:dyDescent="0.25">
      <c r="A35" s="181"/>
      <c r="B35" s="360" t="s">
        <v>52</v>
      </c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</row>
    <row r="36" spans="1:16" ht="51" x14ac:dyDescent="0.25">
      <c r="A36" s="181">
        <v>17</v>
      </c>
      <c r="B36" s="302" t="s">
        <v>232</v>
      </c>
      <c r="C36" s="182"/>
      <c r="D36" s="181" t="s">
        <v>49</v>
      </c>
      <c r="E36" s="182" t="s">
        <v>50</v>
      </c>
      <c r="F36" s="182"/>
      <c r="G36" s="182" t="s">
        <v>99</v>
      </c>
      <c r="H36" s="186" t="s">
        <v>332</v>
      </c>
      <c r="I36" s="187">
        <v>41778</v>
      </c>
      <c r="J36" s="181">
        <v>1</v>
      </c>
      <c r="K36" s="181">
        <v>1</v>
      </c>
      <c r="L36" s="181">
        <v>2</v>
      </c>
      <c r="M36" s="181">
        <v>5435</v>
      </c>
      <c r="N36" s="182" t="s">
        <v>196</v>
      </c>
    </row>
    <row r="37" spans="1:16" ht="51" x14ac:dyDescent="0.25">
      <c r="A37" s="181">
        <v>18</v>
      </c>
      <c r="B37" s="302" t="s">
        <v>233</v>
      </c>
      <c r="C37" s="182"/>
      <c r="D37" s="181" t="s">
        <v>49</v>
      </c>
      <c r="E37" s="182" t="s">
        <v>50</v>
      </c>
      <c r="F37" s="182"/>
      <c r="G37" s="182" t="s">
        <v>99</v>
      </c>
      <c r="H37" s="186" t="s">
        <v>332</v>
      </c>
      <c r="I37" s="187">
        <v>41778</v>
      </c>
      <c r="J37" s="181">
        <v>1</v>
      </c>
      <c r="K37" s="181">
        <v>1</v>
      </c>
      <c r="L37" s="181">
        <v>2</v>
      </c>
      <c r="M37" s="181">
        <v>6121</v>
      </c>
      <c r="N37" s="182" t="s">
        <v>196</v>
      </c>
    </row>
    <row r="38" spans="1:16" ht="42.75" customHeight="1" x14ac:dyDescent="0.25">
      <c r="A38" s="181">
        <v>19</v>
      </c>
      <c r="B38" s="303" t="s">
        <v>234</v>
      </c>
      <c r="C38" s="182"/>
      <c r="D38" s="181" t="s">
        <v>49</v>
      </c>
      <c r="E38" s="182" t="s">
        <v>50</v>
      </c>
      <c r="F38" s="182"/>
      <c r="G38" s="182" t="s">
        <v>99</v>
      </c>
      <c r="H38" s="186" t="s">
        <v>332</v>
      </c>
      <c r="I38" s="187">
        <v>41778</v>
      </c>
      <c r="J38" s="181">
        <v>1</v>
      </c>
      <c r="K38" s="181">
        <v>1</v>
      </c>
      <c r="L38" s="181">
        <v>2</v>
      </c>
      <c r="M38" s="181">
        <v>10755</v>
      </c>
      <c r="N38" s="182" t="s">
        <v>196</v>
      </c>
    </row>
    <row r="39" spans="1:16" ht="28.5" x14ac:dyDescent="0.25">
      <c r="A39" s="181">
        <v>20</v>
      </c>
      <c r="B39" s="302" t="s">
        <v>373</v>
      </c>
      <c r="C39" s="182"/>
      <c r="D39" s="181" t="s">
        <v>49</v>
      </c>
      <c r="E39" s="182" t="s">
        <v>50</v>
      </c>
      <c r="F39" s="182"/>
      <c r="G39" s="182" t="s">
        <v>99</v>
      </c>
      <c r="H39" s="186" t="s">
        <v>332</v>
      </c>
      <c r="I39" s="187">
        <v>41778</v>
      </c>
      <c r="J39" s="181">
        <v>1</v>
      </c>
      <c r="K39" s="181">
        <v>1</v>
      </c>
      <c r="L39" s="181">
        <v>2</v>
      </c>
      <c r="M39" s="181">
        <v>6925</v>
      </c>
      <c r="N39" s="182" t="s">
        <v>196</v>
      </c>
    </row>
    <row r="40" spans="1:16" ht="28.5" x14ac:dyDescent="0.25">
      <c r="A40" s="181"/>
      <c r="B40" s="302" t="s">
        <v>422</v>
      </c>
      <c r="C40" s="182"/>
      <c r="D40" s="181" t="s">
        <v>49</v>
      </c>
      <c r="E40" s="182" t="s">
        <v>50</v>
      </c>
      <c r="F40" s="182"/>
      <c r="G40" s="182" t="s">
        <v>99</v>
      </c>
      <c r="H40" s="186" t="s">
        <v>332</v>
      </c>
      <c r="I40" s="187">
        <v>41778</v>
      </c>
      <c r="J40" s="181">
        <v>1</v>
      </c>
      <c r="K40" s="181">
        <v>1</v>
      </c>
      <c r="L40" s="181">
        <v>2</v>
      </c>
      <c r="M40" s="181">
        <v>84</v>
      </c>
      <c r="N40" s="182" t="s">
        <v>196</v>
      </c>
    </row>
    <row r="41" spans="1:16" ht="15.75" x14ac:dyDescent="0.25">
      <c r="A41" s="181"/>
      <c r="B41" s="302" t="s">
        <v>367</v>
      </c>
      <c r="C41" s="182"/>
      <c r="D41" s="181" t="s">
        <v>49</v>
      </c>
      <c r="E41" s="182" t="s">
        <v>50</v>
      </c>
      <c r="F41" s="182"/>
      <c r="G41" s="182" t="s">
        <v>99</v>
      </c>
      <c r="H41" s="186" t="s">
        <v>332</v>
      </c>
      <c r="I41" s="187">
        <v>41778</v>
      </c>
      <c r="J41" s="181">
        <v>1</v>
      </c>
      <c r="K41" s="181">
        <v>1</v>
      </c>
      <c r="L41" s="181">
        <v>2</v>
      </c>
      <c r="M41" s="181">
        <v>113</v>
      </c>
      <c r="N41" s="182" t="s">
        <v>196</v>
      </c>
    </row>
    <row r="42" spans="1:16" x14ac:dyDescent="0.25">
      <c r="A42" s="181"/>
      <c r="B42" s="300" t="s">
        <v>273</v>
      </c>
      <c r="C42" s="182"/>
      <c r="D42" s="181"/>
      <c r="E42" s="182"/>
      <c r="F42" s="182"/>
      <c r="G42" s="182"/>
      <c r="H42" s="186"/>
      <c r="I42" s="187"/>
      <c r="J42" s="181"/>
      <c r="K42" s="181"/>
      <c r="L42" s="181"/>
      <c r="M42" s="147">
        <f>SUM(M36:M41)</f>
        <v>29433</v>
      </c>
      <c r="N42" s="182"/>
      <c r="P42" s="234"/>
    </row>
    <row r="43" spans="1:16" ht="39.75" customHeight="1" x14ac:dyDescent="0.25">
      <c r="A43" s="181"/>
      <c r="B43" s="368" t="s">
        <v>54</v>
      </c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70"/>
    </row>
    <row r="44" spans="1:16" ht="42" customHeight="1" x14ac:dyDescent="0.25">
      <c r="A44" s="181">
        <v>21</v>
      </c>
      <c r="B44" s="304" t="s">
        <v>393</v>
      </c>
      <c r="C44" s="182"/>
      <c r="D44" s="181" t="s">
        <v>49</v>
      </c>
      <c r="E44" s="182" t="s">
        <v>50</v>
      </c>
      <c r="F44" s="182"/>
      <c r="G44" s="182" t="s">
        <v>99</v>
      </c>
      <c r="H44" s="186">
        <v>217</v>
      </c>
      <c r="I44" s="187">
        <v>41579</v>
      </c>
      <c r="J44" s="181">
        <v>1</v>
      </c>
      <c r="K44" s="181">
        <v>1</v>
      </c>
      <c r="L44" s="181">
        <v>1</v>
      </c>
      <c r="M44" s="181">
        <v>12</v>
      </c>
      <c r="N44" s="182" t="s">
        <v>196</v>
      </c>
    </row>
    <row r="45" spans="1:16" ht="42" customHeight="1" x14ac:dyDescent="0.25">
      <c r="A45" s="181">
        <v>22</v>
      </c>
      <c r="B45" s="304" t="s">
        <v>394</v>
      </c>
      <c r="C45" s="182"/>
      <c r="D45" s="181" t="s">
        <v>49</v>
      </c>
      <c r="E45" s="182" t="s">
        <v>50</v>
      </c>
      <c r="F45" s="182"/>
      <c r="G45" s="182" t="s">
        <v>99</v>
      </c>
      <c r="H45" s="186">
        <v>217</v>
      </c>
      <c r="I45" s="187">
        <v>41579</v>
      </c>
      <c r="J45" s="181">
        <v>1</v>
      </c>
      <c r="K45" s="181">
        <v>1</v>
      </c>
      <c r="L45" s="181">
        <v>1</v>
      </c>
      <c r="M45" s="181">
        <v>0</v>
      </c>
      <c r="N45" s="182" t="s">
        <v>196</v>
      </c>
    </row>
    <row r="46" spans="1:16" ht="42" customHeight="1" x14ac:dyDescent="0.25">
      <c r="A46" s="181">
        <v>23</v>
      </c>
      <c r="B46" s="304" t="s">
        <v>395</v>
      </c>
      <c r="C46" s="182"/>
      <c r="D46" s="181" t="s">
        <v>49</v>
      </c>
      <c r="E46" s="182" t="s">
        <v>50</v>
      </c>
      <c r="F46" s="182"/>
      <c r="G46" s="182" t="s">
        <v>99</v>
      </c>
      <c r="H46" s="186">
        <v>217</v>
      </c>
      <c r="I46" s="187">
        <v>41579</v>
      </c>
      <c r="J46" s="181">
        <v>1</v>
      </c>
      <c r="K46" s="181">
        <v>1</v>
      </c>
      <c r="L46" s="181">
        <v>1</v>
      </c>
      <c r="M46" s="181">
        <v>0</v>
      </c>
      <c r="N46" s="182" t="s">
        <v>196</v>
      </c>
    </row>
    <row r="47" spans="1:16" ht="60" customHeight="1" x14ac:dyDescent="0.25">
      <c r="A47" s="181">
        <v>24</v>
      </c>
      <c r="B47" s="304" t="s">
        <v>396</v>
      </c>
      <c r="C47" s="182"/>
      <c r="D47" s="181" t="s">
        <v>49</v>
      </c>
      <c r="E47" s="182" t="s">
        <v>50</v>
      </c>
      <c r="F47" s="182"/>
      <c r="G47" s="182" t="s">
        <v>99</v>
      </c>
      <c r="H47" s="186">
        <v>217</v>
      </c>
      <c r="I47" s="187">
        <v>41579</v>
      </c>
      <c r="J47" s="181">
        <v>1</v>
      </c>
      <c r="K47" s="181">
        <v>1</v>
      </c>
      <c r="L47" s="181">
        <v>1</v>
      </c>
      <c r="M47" s="181">
        <v>0</v>
      </c>
      <c r="N47" s="182" t="s">
        <v>196</v>
      </c>
    </row>
    <row r="48" spans="1:16" ht="42" customHeight="1" x14ac:dyDescent="0.25">
      <c r="A48" s="181">
        <v>25</v>
      </c>
      <c r="B48" s="304" t="s">
        <v>397</v>
      </c>
      <c r="C48" s="182"/>
      <c r="D48" s="181" t="s">
        <v>49</v>
      </c>
      <c r="E48" s="182" t="s">
        <v>50</v>
      </c>
      <c r="F48" s="182"/>
      <c r="G48" s="182" t="s">
        <v>99</v>
      </c>
      <c r="H48" s="186">
        <v>217</v>
      </c>
      <c r="I48" s="187">
        <v>41579</v>
      </c>
      <c r="J48" s="181">
        <v>1</v>
      </c>
      <c r="K48" s="181">
        <v>1</v>
      </c>
      <c r="L48" s="181">
        <v>1</v>
      </c>
      <c r="M48" s="181">
        <v>0</v>
      </c>
      <c r="N48" s="182" t="s">
        <v>196</v>
      </c>
    </row>
    <row r="49" spans="1:14" ht="42" customHeight="1" x14ac:dyDescent="0.25">
      <c r="A49" s="181">
        <v>26</v>
      </c>
      <c r="B49" s="304" t="s">
        <v>398</v>
      </c>
      <c r="C49" s="182"/>
      <c r="D49" s="181" t="s">
        <v>49</v>
      </c>
      <c r="E49" s="182" t="s">
        <v>50</v>
      </c>
      <c r="F49" s="182"/>
      <c r="G49" s="182" t="s">
        <v>99</v>
      </c>
      <c r="H49" s="186">
        <v>217</v>
      </c>
      <c r="I49" s="187">
        <v>41579</v>
      </c>
      <c r="J49" s="181">
        <v>1</v>
      </c>
      <c r="K49" s="181">
        <v>1</v>
      </c>
      <c r="L49" s="181">
        <v>1</v>
      </c>
      <c r="M49" s="181">
        <v>0</v>
      </c>
      <c r="N49" s="182" t="s">
        <v>196</v>
      </c>
    </row>
    <row r="50" spans="1:14" ht="25.5" customHeight="1" x14ac:dyDescent="0.25">
      <c r="A50" s="181"/>
      <c r="B50" s="300" t="s">
        <v>273</v>
      </c>
      <c r="C50" s="182"/>
      <c r="D50" s="181"/>
      <c r="E50" s="182"/>
      <c r="F50" s="182"/>
      <c r="G50" s="182"/>
      <c r="H50" s="186"/>
      <c r="I50" s="187"/>
      <c r="J50" s="181"/>
      <c r="K50" s="181"/>
      <c r="L50" s="181"/>
      <c r="M50" s="147">
        <f>SUM(M44:M49)</f>
        <v>12</v>
      </c>
      <c r="N50" s="182"/>
    </row>
    <row r="51" spans="1:14" ht="27" customHeight="1" x14ac:dyDescent="0.25">
      <c r="A51" s="181"/>
      <c r="B51" s="368" t="s">
        <v>55</v>
      </c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70"/>
    </row>
    <row r="52" spans="1:14" ht="45.75" customHeight="1" x14ac:dyDescent="0.25">
      <c r="A52" s="181">
        <v>27</v>
      </c>
      <c r="B52" s="302" t="s">
        <v>79</v>
      </c>
      <c r="C52" s="181"/>
      <c r="D52" s="181" t="s">
        <v>49</v>
      </c>
      <c r="E52" s="182" t="s">
        <v>50</v>
      </c>
      <c r="F52" s="181"/>
      <c r="G52" s="181">
        <v>2</v>
      </c>
      <c r="H52" s="181">
        <v>4</v>
      </c>
      <c r="I52" s="200">
        <v>41418</v>
      </c>
      <c r="J52" s="181">
        <v>1</v>
      </c>
      <c r="K52" s="181">
        <v>1</v>
      </c>
      <c r="L52" s="181">
        <v>1</v>
      </c>
      <c r="M52" s="181">
        <v>16685</v>
      </c>
      <c r="N52" s="186" t="s">
        <v>196</v>
      </c>
    </row>
    <row r="53" spans="1:14" ht="39.75" customHeight="1" x14ac:dyDescent="0.25">
      <c r="A53" s="181">
        <v>28</v>
      </c>
      <c r="B53" s="302" t="s">
        <v>210</v>
      </c>
      <c r="C53" s="181"/>
      <c r="D53" s="181" t="s">
        <v>49</v>
      </c>
      <c r="E53" s="182" t="s">
        <v>50</v>
      </c>
      <c r="F53" s="181"/>
      <c r="G53" s="181">
        <v>2</v>
      </c>
      <c r="H53" s="181">
        <v>4</v>
      </c>
      <c r="I53" s="200">
        <v>41418</v>
      </c>
      <c r="J53" s="181">
        <v>1</v>
      </c>
      <c r="K53" s="181">
        <v>1</v>
      </c>
      <c r="L53" s="181">
        <v>1</v>
      </c>
      <c r="M53" s="181">
        <v>16059</v>
      </c>
      <c r="N53" s="186" t="s">
        <v>196</v>
      </c>
    </row>
    <row r="54" spans="1:14" ht="57" customHeight="1" x14ac:dyDescent="0.25">
      <c r="A54" s="181">
        <v>29</v>
      </c>
      <c r="B54" s="302" t="s">
        <v>285</v>
      </c>
      <c r="C54" s="181"/>
      <c r="D54" s="181" t="s">
        <v>49</v>
      </c>
      <c r="E54" s="182" t="s">
        <v>50</v>
      </c>
      <c r="F54" s="181"/>
      <c r="G54" s="181">
        <v>2</v>
      </c>
      <c r="H54" s="181">
        <v>4</v>
      </c>
      <c r="I54" s="200">
        <v>41418</v>
      </c>
      <c r="J54" s="181">
        <v>1</v>
      </c>
      <c r="K54" s="181">
        <v>1</v>
      </c>
      <c r="L54" s="181">
        <v>1</v>
      </c>
      <c r="M54" s="181">
        <v>5848</v>
      </c>
      <c r="N54" s="186" t="s">
        <v>196</v>
      </c>
    </row>
    <row r="55" spans="1:14" ht="45.75" customHeight="1" x14ac:dyDescent="0.25">
      <c r="A55" s="181">
        <v>30</v>
      </c>
      <c r="B55" s="302" t="s">
        <v>212</v>
      </c>
      <c r="C55" s="181"/>
      <c r="D55" s="181" t="s">
        <v>49</v>
      </c>
      <c r="E55" s="182" t="s">
        <v>50</v>
      </c>
      <c r="F55" s="181"/>
      <c r="G55" s="181">
        <v>2</v>
      </c>
      <c r="H55" s="181">
        <v>4</v>
      </c>
      <c r="I55" s="200">
        <v>41418</v>
      </c>
      <c r="J55" s="181">
        <v>1</v>
      </c>
      <c r="K55" s="181">
        <v>1</v>
      </c>
      <c r="L55" s="181">
        <v>1</v>
      </c>
      <c r="M55" s="181">
        <v>3221</v>
      </c>
      <c r="N55" s="186" t="s">
        <v>196</v>
      </c>
    </row>
    <row r="56" spans="1:14" ht="61.5" customHeight="1" x14ac:dyDescent="0.25">
      <c r="A56" s="181">
        <v>31</v>
      </c>
      <c r="B56" s="302" t="s">
        <v>81</v>
      </c>
      <c r="C56" s="182"/>
      <c r="D56" s="181" t="s">
        <v>49</v>
      </c>
      <c r="E56" s="182" t="s">
        <v>50</v>
      </c>
      <c r="F56" s="182"/>
      <c r="G56" s="182" t="s">
        <v>99</v>
      </c>
      <c r="H56" s="181">
        <v>4</v>
      </c>
      <c r="I56" s="200">
        <v>41418</v>
      </c>
      <c r="J56" s="181">
        <v>1</v>
      </c>
      <c r="K56" s="181">
        <v>1</v>
      </c>
      <c r="L56" s="181">
        <v>1</v>
      </c>
      <c r="M56" s="181">
        <v>2979</v>
      </c>
      <c r="N56" s="186" t="s">
        <v>196</v>
      </c>
    </row>
    <row r="57" spans="1:14" ht="20.25" customHeight="1" x14ac:dyDescent="0.25">
      <c r="A57" s="181"/>
      <c r="B57" s="300" t="s">
        <v>273</v>
      </c>
      <c r="C57" s="182"/>
      <c r="D57" s="181"/>
      <c r="E57" s="182"/>
      <c r="F57" s="182"/>
      <c r="G57" s="182"/>
      <c r="H57" s="181"/>
      <c r="I57" s="200"/>
      <c r="J57" s="181"/>
      <c r="K57" s="181"/>
      <c r="L57" s="181"/>
      <c r="M57" s="147">
        <f>SUM(M52:M56)</f>
        <v>44792</v>
      </c>
      <c r="N57" s="186"/>
    </row>
    <row r="58" spans="1:14" ht="37.9" customHeight="1" x14ac:dyDescent="0.25">
      <c r="A58" s="181"/>
      <c r="B58" s="360" t="s">
        <v>315</v>
      </c>
      <c r="C58" s="351"/>
      <c r="D58" s="351"/>
      <c r="E58" s="351"/>
      <c r="F58" s="351"/>
      <c r="G58" s="351"/>
      <c r="H58" s="361"/>
      <c r="I58" s="361"/>
      <c r="J58" s="361"/>
      <c r="K58" s="361"/>
      <c r="L58" s="361"/>
      <c r="M58" s="361"/>
      <c r="N58" s="361"/>
    </row>
    <row r="59" spans="1:14" ht="57" customHeight="1" x14ac:dyDescent="0.25">
      <c r="A59" s="181">
        <v>32</v>
      </c>
      <c r="B59" s="72" t="s">
        <v>82</v>
      </c>
      <c r="C59" s="181"/>
      <c r="D59" s="181" t="s">
        <v>49</v>
      </c>
      <c r="E59" s="182" t="s">
        <v>50</v>
      </c>
      <c r="F59" s="181"/>
      <c r="G59" s="182" t="s">
        <v>99</v>
      </c>
      <c r="H59" s="181">
        <v>4</v>
      </c>
      <c r="I59" s="200">
        <v>41418</v>
      </c>
      <c r="J59" s="181">
        <v>1</v>
      </c>
      <c r="K59" s="181">
        <v>1</v>
      </c>
      <c r="L59" s="181">
        <v>1</v>
      </c>
      <c r="M59" s="181">
        <v>258</v>
      </c>
      <c r="N59" s="186" t="s">
        <v>196</v>
      </c>
    </row>
    <row r="60" spans="1:14" ht="70.5" customHeight="1" x14ac:dyDescent="0.25">
      <c r="A60" s="181">
        <v>33</v>
      </c>
      <c r="B60" s="302" t="s">
        <v>83</v>
      </c>
      <c r="C60" s="181"/>
      <c r="D60" s="181" t="s">
        <v>49</v>
      </c>
      <c r="E60" s="182" t="s">
        <v>50</v>
      </c>
      <c r="F60" s="181"/>
      <c r="G60" s="182" t="s">
        <v>99</v>
      </c>
      <c r="H60" s="181">
        <v>4</v>
      </c>
      <c r="I60" s="200">
        <v>41418</v>
      </c>
      <c r="J60" s="181">
        <v>1</v>
      </c>
      <c r="K60" s="181">
        <v>1</v>
      </c>
      <c r="L60" s="181">
        <v>1</v>
      </c>
      <c r="M60" s="181">
        <v>1339</v>
      </c>
      <c r="N60" s="186" t="s">
        <v>196</v>
      </c>
    </row>
    <row r="61" spans="1:14" ht="57" customHeight="1" x14ac:dyDescent="0.25">
      <c r="A61" s="181">
        <v>34</v>
      </c>
      <c r="B61" s="302" t="s">
        <v>84</v>
      </c>
      <c r="C61" s="181"/>
      <c r="D61" s="181" t="s">
        <v>49</v>
      </c>
      <c r="E61" s="182" t="s">
        <v>50</v>
      </c>
      <c r="F61" s="181"/>
      <c r="G61" s="182" t="s">
        <v>99</v>
      </c>
      <c r="H61" s="181">
        <v>4</v>
      </c>
      <c r="I61" s="200">
        <v>41418</v>
      </c>
      <c r="J61" s="181">
        <v>1</v>
      </c>
      <c r="K61" s="181">
        <v>1</v>
      </c>
      <c r="L61" s="181">
        <v>1</v>
      </c>
      <c r="M61" s="181">
        <v>646</v>
      </c>
      <c r="N61" s="186" t="s">
        <v>196</v>
      </c>
    </row>
    <row r="62" spans="1:14" ht="42" customHeight="1" x14ac:dyDescent="0.25">
      <c r="A62" s="181">
        <v>35</v>
      </c>
      <c r="B62" s="302" t="s">
        <v>85</v>
      </c>
      <c r="C62" s="181"/>
      <c r="D62" s="181" t="s">
        <v>49</v>
      </c>
      <c r="E62" s="182" t="s">
        <v>50</v>
      </c>
      <c r="F62" s="181"/>
      <c r="G62" s="182" t="s">
        <v>99</v>
      </c>
      <c r="H62" s="181">
        <v>4</v>
      </c>
      <c r="I62" s="200">
        <v>41418</v>
      </c>
      <c r="J62" s="181">
        <v>1</v>
      </c>
      <c r="K62" s="181">
        <v>1</v>
      </c>
      <c r="L62" s="181">
        <v>1</v>
      </c>
      <c r="M62" s="181">
        <v>1119</v>
      </c>
      <c r="N62" s="186" t="s">
        <v>196</v>
      </c>
    </row>
    <row r="63" spans="1:14" ht="53.25" customHeight="1" x14ac:dyDescent="0.25">
      <c r="A63" s="181">
        <v>36</v>
      </c>
      <c r="B63" s="302" t="s">
        <v>201</v>
      </c>
      <c r="C63" s="181"/>
      <c r="D63" s="181" t="s">
        <v>49</v>
      </c>
      <c r="E63" s="182" t="s">
        <v>50</v>
      </c>
      <c r="F63" s="181"/>
      <c r="G63" s="182" t="s">
        <v>99</v>
      </c>
      <c r="H63" s="181">
        <v>4</v>
      </c>
      <c r="I63" s="200">
        <v>41418</v>
      </c>
      <c r="J63" s="181">
        <v>1</v>
      </c>
      <c r="K63" s="181">
        <v>1</v>
      </c>
      <c r="L63" s="181">
        <v>1</v>
      </c>
      <c r="M63" s="181">
        <v>926</v>
      </c>
      <c r="N63" s="186" t="s">
        <v>196</v>
      </c>
    </row>
    <row r="64" spans="1:14" ht="37.5" customHeight="1" x14ac:dyDescent="0.25">
      <c r="A64" s="181">
        <v>37</v>
      </c>
      <c r="B64" s="302" t="s">
        <v>326</v>
      </c>
      <c r="C64" s="181"/>
      <c r="D64" s="181" t="s">
        <v>49</v>
      </c>
      <c r="E64" s="182" t="s">
        <v>50</v>
      </c>
      <c r="F64" s="181"/>
      <c r="G64" s="182" t="s">
        <v>99</v>
      </c>
      <c r="H64" s="181">
        <v>4</v>
      </c>
      <c r="I64" s="200">
        <v>41418</v>
      </c>
      <c r="J64" s="181">
        <v>1</v>
      </c>
      <c r="K64" s="181">
        <v>1</v>
      </c>
      <c r="L64" s="181">
        <v>1</v>
      </c>
      <c r="M64" s="181">
        <v>2777</v>
      </c>
      <c r="N64" s="186" t="s">
        <v>196</v>
      </c>
    </row>
    <row r="65" spans="1:14" ht="28.5" customHeight="1" x14ac:dyDescent="0.25">
      <c r="A65" s="181"/>
      <c r="B65" s="300" t="s">
        <v>273</v>
      </c>
      <c r="C65" s="181"/>
      <c r="D65" s="181"/>
      <c r="E65" s="182"/>
      <c r="F65" s="181"/>
      <c r="G65" s="182"/>
      <c r="H65" s="181"/>
      <c r="I65" s="200"/>
      <c r="J65" s="181"/>
      <c r="K65" s="181"/>
      <c r="L65" s="181"/>
      <c r="M65" s="147">
        <f>SUM(M59:M64)</f>
        <v>7065</v>
      </c>
      <c r="N65" s="186"/>
    </row>
    <row r="66" spans="1:14" ht="37.9" customHeight="1" x14ac:dyDescent="0.25">
      <c r="A66" s="181"/>
      <c r="B66" s="360" t="s">
        <v>685</v>
      </c>
      <c r="C66" s="351"/>
      <c r="D66" s="351"/>
      <c r="E66" s="351"/>
      <c r="F66" s="351"/>
      <c r="G66" s="351"/>
      <c r="H66" s="361"/>
      <c r="I66" s="361"/>
      <c r="J66" s="361"/>
      <c r="K66" s="361"/>
      <c r="L66" s="361"/>
      <c r="M66" s="361"/>
      <c r="N66" s="361"/>
    </row>
    <row r="67" spans="1:14" ht="57" customHeight="1" x14ac:dyDescent="0.25">
      <c r="A67" s="181">
        <v>38</v>
      </c>
      <c r="B67" s="302" t="s">
        <v>330</v>
      </c>
      <c r="C67" s="181"/>
      <c r="D67" s="181" t="s">
        <v>49</v>
      </c>
      <c r="E67" s="182" t="s">
        <v>50</v>
      </c>
      <c r="F67" s="181"/>
      <c r="G67" s="182" t="s">
        <v>99</v>
      </c>
      <c r="H67" s="181">
        <v>9</v>
      </c>
      <c r="I67" s="200">
        <v>41967</v>
      </c>
      <c r="J67" s="181">
        <v>1</v>
      </c>
      <c r="K67" s="181">
        <v>1</v>
      </c>
      <c r="L67" s="181">
        <v>1</v>
      </c>
      <c r="M67" s="181">
        <v>18</v>
      </c>
      <c r="N67" s="186" t="s">
        <v>196</v>
      </c>
    </row>
    <row r="68" spans="1:14" ht="24" customHeight="1" x14ac:dyDescent="0.25">
      <c r="A68" s="181"/>
      <c r="B68" s="300" t="s">
        <v>273</v>
      </c>
      <c r="C68" s="181"/>
      <c r="D68" s="181"/>
      <c r="E68" s="182"/>
      <c r="F68" s="181"/>
      <c r="G68" s="182"/>
      <c r="H68" s="181"/>
      <c r="I68" s="200"/>
      <c r="J68" s="181"/>
      <c r="K68" s="181"/>
      <c r="L68" s="181"/>
      <c r="M68" s="147">
        <f>SUM(M67)</f>
        <v>18</v>
      </c>
      <c r="N68" s="186"/>
    </row>
    <row r="69" spans="1:14" ht="37.9" customHeight="1" x14ac:dyDescent="0.25">
      <c r="A69" s="181"/>
      <c r="B69" s="360" t="s">
        <v>267</v>
      </c>
      <c r="C69" s="351"/>
      <c r="D69" s="351"/>
      <c r="E69" s="351"/>
      <c r="F69" s="351"/>
      <c r="G69" s="351"/>
      <c r="H69" s="361"/>
      <c r="I69" s="361"/>
      <c r="J69" s="361"/>
      <c r="K69" s="361"/>
      <c r="L69" s="361"/>
      <c r="M69" s="361"/>
      <c r="N69" s="361"/>
    </row>
    <row r="70" spans="1:14" ht="57" customHeight="1" x14ac:dyDescent="0.25">
      <c r="A70" s="181">
        <v>39</v>
      </c>
      <c r="B70" s="302" t="s">
        <v>268</v>
      </c>
      <c r="C70" s="181"/>
      <c r="D70" s="181" t="s">
        <v>49</v>
      </c>
      <c r="E70" s="182" t="s">
        <v>50</v>
      </c>
      <c r="F70" s="181"/>
      <c r="G70" s="182" t="s">
        <v>99</v>
      </c>
      <c r="H70" s="181">
        <v>215</v>
      </c>
      <c r="I70" s="200">
        <v>41593</v>
      </c>
      <c r="J70" s="181">
        <v>1</v>
      </c>
      <c r="K70" s="181">
        <v>1</v>
      </c>
      <c r="L70" s="181">
        <v>1</v>
      </c>
      <c r="M70" s="181">
        <v>82</v>
      </c>
      <c r="N70" s="186" t="s">
        <v>196</v>
      </c>
    </row>
    <row r="71" spans="1:14" ht="57" customHeight="1" x14ac:dyDescent="0.25">
      <c r="A71" s="181">
        <v>40</v>
      </c>
      <c r="B71" s="302" t="s">
        <v>399</v>
      </c>
      <c r="C71" s="181"/>
      <c r="D71" s="181" t="s">
        <v>49</v>
      </c>
      <c r="E71" s="182" t="s">
        <v>50</v>
      </c>
      <c r="F71" s="181"/>
      <c r="G71" s="182" t="s">
        <v>99</v>
      </c>
      <c r="H71" s="181">
        <v>215</v>
      </c>
      <c r="I71" s="200">
        <v>41593</v>
      </c>
      <c r="J71" s="181">
        <v>1</v>
      </c>
      <c r="K71" s="181">
        <v>1</v>
      </c>
      <c r="L71" s="181">
        <v>1</v>
      </c>
      <c r="M71" s="181">
        <v>0</v>
      </c>
      <c r="N71" s="186" t="s">
        <v>196</v>
      </c>
    </row>
    <row r="72" spans="1:14" ht="22.5" customHeight="1" x14ac:dyDescent="0.25">
      <c r="A72" s="181"/>
      <c r="B72" s="300" t="s">
        <v>273</v>
      </c>
      <c r="C72" s="181"/>
      <c r="D72" s="181"/>
      <c r="E72" s="182"/>
      <c r="F72" s="181"/>
      <c r="G72" s="182"/>
      <c r="H72" s="181"/>
      <c r="I72" s="200"/>
      <c r="J72" s="181"/>
      <c r="K72" s="181"/>
      <c r="L72" s="181"/>
      <c r="M72" s="147">
        <f>SUM(M70:M71)</f>
        <v>82</v>
      </c>
      <c r="N72" s="186"/>
    </row>
    <row r="73" spans="1:14" ht="41.25" customHeight="1" x14ac:dyDescent="0.25">
      <c r="A73" s="181"/>
      <c r="B73" s="360" t="s">
        <v>271</v>
      </c>
      <c r="C73" s="351"/>
      <c r="D73" s="351"/>
      <c r="E73" s="351"/>
      <c r="F73" s="351"/>
      <c r="G73" s="351"/>
      <c r="H73" s="361"/>
      <c r="I73" s="361"/>
      <c r="J73" s="361"/>
      <c r="K73" s="361"/>
      <c r="L73" s="361"/>
      <c r="M73" s="361"/>
      <c r="N73" s="361"/>
    </row>
    <row r="74" spans="1:14" ht="68.25" customHeight="1" x14ac:dyDescent="0.25">
      <c r="A74" s="181">
        <v>41</v>
      </c>
      <c r="B74" s="305" t="s">
        <v>400</v>
      </c>
      <c r="C74" s="181"/>
      <c r="D74" s="181" t="s">
        <v>49</v>
      </c>
      <c r="E74" s="182" t="s">
        <v>50</v>
      </c>
      <c r="F74" s="181"/>
      <c r="G74" s="182" t="s">
        <v>99</v>
      </c>
      <c r="H74" s="181">
        <v>1</v>
      </c>
      <c r="I74" s="200">
        <v>41446</v>
      </c>
      <c r="J74" s="181">
        <v>1</v>
      </c>
      <c r="K74" s="181">
        <v>1</v>
      </c>
      <c r="L74" s="181">
        <v>1</v>
      </c>
      <c r="M74" s="181">
        <v>0</v>
      </c>
      <c r="N74" s="186" t="s">
        <v>196</v>
      </c>
    </row>
    <row r="75" spans="1:14" ht="36" customHeight="1" x14ac:dyDescent="0.25">
      <c r="A75" s="181">
        <v>42</v>
      </c>
      <c r="B75" s="306" t="s">
        <v>269</v>
      </c>
      <c r="C75" s="181"/>
      <c r="D75" s="181" t="s">
        <v>49</v>
      </c>
      <c r="E75" s="182" t="s">
        <v>50</v>
      </c>
      <c r="F75" s="181"/>
      <c r="G75" s="182" t="s">
        <v>99</v>
      </c>
      <c r="H75" s="181">
        <v>1</v>
      </c>
      <c r="I75" s="200">
        <v>41446</v>
      </c>
      <c r="J75" s="181">
        <v>1</v>
      </c>
      <c r="K75" s="181">
        <v>1</v>
      </c>
      <c r="L75" s="181">
        <v>1</v>
      </c>
      <c r="M75" s="181">
        <v>0</v>
      </c>
      <c r="N75" s="186" t="s">
        <v>196</v>
      </c>
    </row>
    <row r="76" spans="1:14" ht="63" customHeight="1" x14ac:dyDescent="0.25">
      <c r="A76" s="181">
        <v>43</v>
      </c>
      <c r="B76" s="306" t="s">
        <v>270</v>
      </c>
      <c r="C76" s="181"/>
      <c r="D76" s="181" t="s">
        <v>49</v>
      </c>
      <c r="E76" s="182" t="s">
        <v>50</v>
      </c>
      <c r="F76" s="181"/>
      <c r="G76" s="182" t="s">
        <v>99</v>
      </c>
      <c r="H76" s="181">
        <v>1</v>
      </c>
      <c r="I76" s="200">
        <v>41446</v>
      </c>
      <c r="J76" s="181">
        <v>1</v>
      </c>
      <c r="K76" s="181">
        <v>1</v>
      </c>
      <c r="L76" s="181">
        <v>1</v>
      </c>
      <c r="M76" s="181">
        <v>0</v>
      </c>
      <c r="N76" s="186" t="s">
        <v>196</v>
      </c>
    </row>
    <row r="77" spans="1:14" ht="155.25" customHeight="1" x14ac:dyDescent="0.25">
      <c r="A77" s="181">
        <v>44</v>
      </c>
      <c r="B77" s="305" t="s">
        <v>401</v>
      </c>
      <c r="C77" s="181"/>
      <c r="D77" s="181" t="s">
        <v>49</v>
      </c>
      <c r="E77" s="182" t="s">
        <v>50</v>
      </c>
      <c r="F77" s="181"/>
      <c r="G77" s="182" t="s">
        <v>99</v>
      </c>
      <c r="H77" s="181">
        <v>1</v>
      </c>
      <c r="I77" s="200">
        <v>41446</v>
      </c>
      <c r="J77" s="181">
        <v>1</v>
      </c>
      <c r="K77" s="181">
        <v>1</v>
      </c>
      <c r="L77" s="181">
        <v>1</v>
      </c>
      <c r="M77" s="181">
        <v>0</v>
      </c>
      <c r="N77" s="186" t="s">
        <v>196</v>
      </c>
    </row>
    <row r="78" spans="1:14" ht="22.5" customHeight="1" x14ac:dyDescent="0.25">
      <c r="A78" s="181"/>
      <c r="B78" s="300" t="s">
        <v>273</v>
      </c>
      <c r="C78" s="181"/>
      <c r="D78" s="181"/>
      <c r="E78" s="182"/>
      <c r="F78" s="181"/>
      <c r="G78" s="182"/>
      <c r="H78" s="181"/>
      <c r="I78" s="200"/>
      <c r="J78" s="181"/>
      <c r="K78" s="181"/>
      <c r="L78" s="181"/>
      <c r="M78" s="147">
        <f>SUM(M74:M77)</f>
        <v>0</v>
      </c>
      <c r="N78" s="186"/>
    </row>
    <row r="79" spans="1:14" ht="22.5" customHeight="1" x14ac:dyDescent="0.25">
      <c r="A79" s="181"/>
      <c r="B79" s="300" t="s">
        <v>275</v>
      </c>
      <c r="C79" s="181"/>
      <c r="D79" s="181"/>
      <c r="E79" s="182"/>
      <c r="F79" s="181"/>
      <c r="G79" s="182"/>
      <c r="H79" s="181"/>
      <c r="I79" s="200"/>
      <c r="J79" s="181"/>
      <c r="K79" s="181"/>
      <c r="L79" s="181"/>
      <c r="M79" s="147">
        <f>M78+M72+M68+M65+M57+M50+M42+M34+M26+M20</f>
        <v>81716</v>
      </c>
      <c r="N79" s="186"/>
    </row>
    <row r="80" spans="1:14" ht="26.25" customHeight="1" x14ac:dyDescent="0.25">
      <c r="A80" s="181"/>
      <c r="B80" s="351" t="s">
        <v>44</v>
      </c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</row>
    <row r="81" spans="1:14" ht="15.6" customHeight="1" x14ac:dyDescent="0.25">
      <c r="A81" s="181"/>
      <c r="B81" s="349" t="s">
        <v>43</v>
      </c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</row>
    <row r="82" spans="1:14" ht="36.6" customHeight="1" x14ac:dyDescent="0.25">
      <c r="A82" s="181"/>
      <c r="B82" s="347" t="s">
        <v>272</v>
      </c>
      <c r="C82" s="347"/>
      <c r="D82" s="347"/>
      <c r="E82" s="347"/>
      <c r="F82" s="347"/>
      <c r="G82" s="347"/>
      <c r="H82" s="348"/>
      <c r="I82" s="348"/>
      <c r="J82" s="348"/>
      <c r="K82" s="348"/>
      <c r="L82" s="348"/>
      <c r="M82" s="348"/>
      <c r="N82" s="348"/>
    </row>
    <row r="83" spans="1:14" ht="39" x14ac:dyDescent="0.25">
      <c r="A83" s="181">
        <v>45</v>
      </c>
      <c r="B83" s="307" t="s">
        <v>240</v>
      </c>
      <c r="C83" s="147"/>
      <c r="D83" s="181" t="s">
        <v>49</v>
      </c>
      <c r="E83" s="182" t="s">
        <v>50</v>
      </c>
      <c r="F83" s="147"/>
      <c r="G83" s="182" t="s">
        <v>99</v>
      </c>
      <c r="H83" s="181" t="s">
        <v>205</v>
      </c>
      <c r="I83" s="200">
        <v>41710</v>
      </c>
      <c r="J83" s="181">
        <v>1</v>
      </c>
      <c r="K83" s="181">
        <v>1</v>
      </c>
      <c r="L83" s="181">
        <v>2</v>
      </c>
      <c r="M83" s="181">
        <v>22</v>
      </c>
      <c r="N83" s="186" t="s">
        <v>196</v>
      </c>
    </row>
    <row r="84" spans="1:14" ht="26.25" x14ac:dyDescent="0.25">
      <c r="A84" s="181">
        <v>46</v>
      </c>
      <c r="B84" s="307" t="s">
        <v>241</v>
      </c>
      <c r="C84" s="147"/>
      <c r="D84" s="181" t="s">
        <v>49</v>
      </c>
      <c r="E84" s="182" t="s">
        <v>50</v>
      </c>
      <c r="F84" s="147"/>
      <c r="G84" s="182" t="s">
        <v>99</v>
      </c>
      <c r="H84" s="181" t="s">
        <v>205</v>
      </c>
      <c r="I84" s="200">
        <v>41710</v>
      </c>
      <c r="J84" s="181">
        <v>1</v>
      </c>
      <c r="K84" s="181">
        <v>1</v>
      </c>
      <c r="L84" s="181">
        <v>2</v>
      </c>
      <c r="M84" s="181">
        <v>2</v>
      </c>
      <c r="N84" s="186" t="s">
        <v>196</v>
      </c>
    </row>
    <row r="85" spans="1:14" ht="25.5" x14ac:dyDescent="0.25">
      <c r="A85" s="181">
        <v>47</v>
      </c>
      <c r="B85" s="302" t="s">
        <v>242</v>
      </c>
      <c r="C85" s="147"/>
      <c r="D85" s="181" t="s">
        <v>49</v>
      </c>
      <c r="E85" s="182" t="s">
        <v>50</v>
      </c>
      <c r="F85" s="147"/>
      <c r="G85" s="182" t="s">
        <v>99</v>
      </c>
      <c r="H85" s="181" t="s">
        <v>205</v>
      </c>
      <c r="I85" s="200">
        <v>41710</v>
      </c>
      <c r="J85" s="181">
        <v>1</v>
      </c>
      <c r="K85" s="181">
        <v>1</v>
      </c>
      <c r="L85" s="181">
        <v>2</v>
      </c>
      <c r="M85" s="181">
        <v>4</v>
      </c>
      <c r="N85" s="186" t="s">
        <v>196</v>
      </c>
    </row>
    <row r="86" spans="1:14" ht="25.5" x14ac:dyDescent="0.25">
      <c r="A86" s="181">
        <v>48</v>
      </c>
      <c r="B86" s="302" t="s">
        <v>243</v>
      </c>
      <c r="C86" s="147"/>
      <c r="D86" s="181" t="s">
        <v>49</v>
      </c>
      <c r="E86" s="182" t="s">
        <v>50</v>
      </c>
      <c r="F86" s="147"/>
      <c r="G86" s="182" t="s">
        <v>99</v>
      </c>
      <c r="H86" s="181" t="s">
        <v>205</v>
      </c>
      <c r="I86" s="200">
        <v>41710</v>
      </c>
      <c r="J86" s="181">
        <v>1</v>
      </c>
      <c r="K86" s="181">
        <v>1</v>
      </c>
      <c r="L86" s="181">
        <v>2</v>
      </c>
      <c r="M86" s="181">
        <v>33</v>
      </c>
      <c r="N86" s="186" t="s">
        <v>196</v>
      </c>
    </row>
    <row r="87" spans="1:14" ht="26.25" x14ac:dyDescent="0.25">
      <c r="A87" s="181">
        <v>49</v>
      </c>
      <c r="B87" s="307" t="s">
        <v>244</v>
      </c>
      <c r="C87" s="147"/>
      <c r="D87" s="181" t="s">
        <v>49</v>
      </c>
      <c r="E87" s="182" t="s">
        <v>50</v>
      </c>
      <c r="F87" s="147"/>
      <c r="G87" s="182" t="s">
        <v>99</v>
      </c>
      <c r="H87" s="181" t="s">
        <v>205</v>
      </c>
      <c r="I87" s="200">
        <v>41710</v>
      </c>
      <c r="J87" s="181">
        <v>1</v>
      </c>
      <c r="K87" s="181">
        <v>1</v>
      </c>
      <c r="L87" s="181">
        <v>2</v>
      </c>
      <c r="M87" s="181">
        <v>605</v>
      </c>
      <c r="N87" s="186" t="s">
        <v>196</v>
      </c>
    </row>
    <row r="88" spans="1:14" ht="51" x14ac:dyDescent="0.25">
      <c r="A88" s="181">
        <v>50</v>
      </c>
      <c r="B88" s="302" t="s">
        <v>245</v>
      </c>
      <c r="C88" s="147"/>
      <c r="D88" s="181" t="s">
        <v>49</v>
      </c>
      <c r="E88" s="182" t="s">
        <v>50</v>
      </c>
      <c r="F88" s="147"/>
      <c r="G88" s="182" t="s">
        <v>99</v>
      </c>
      <c r="H88" s="181" t="s">
        <v>205</v>
      </c>
      <c r="I88" s="200">
        <v>41710</v>
      </c>
      <c r="J88" s="181">
        <v>1</v>
      </c>
      <c r="K88" s="181">
        <v>1</v>
      </c>
      <c r="L88" s="181">
        <v>2</v>
      </c>
      <c r="M88" s="181">
        <v>6</v>
      </c>
      <c r="N88" s="186" t="s">
        <v>196</v>
      </c>
    </row>
    <row r="89" spans="1:14" ht="38.25" x14ac:dyDescent="0.25">
      <c r="A89" s="181">
        <v>51</v>
      </c>
      <c r="B89" s="302" t="s">
        <v>246</v>
      </c>
      <c r="C89" s="147"/>
      <c r="D89" s="181" t="s">
        <v>49</v>
      </c>
      <c r="E89" s="182" t="s">
        <v>50</v>
      </c>
      <c r="F89" s="147"/>
      <c r="G89" s="182" t="s">
        <v>99</v>
      </c>
      <c r="H89" s="181" t="s">
        <v>205</v>
      </c>
      <c r="I89" s="200">
        <v>41710</v>
      </c>
      <c r="J89" s="181">
        <v>1</v>
      </c>
      <c r="K89" s="181">
        <v>1</v>
      </c>
      <c r="L89" s="181">
        <v>2</v>
      </c>
      <c r="M89" s="181">
        <v>19</v>
      </c>
      <c r="N89" s="186" t="s">
        <v>196</v>
      </c>
    </row>
    <row r="90" spans="1:14" ht="25.5" x14ac:dyDescent="0.25">
      <c r="A90" s="181">
        <v>52</v>
      </c>
      <c r="B90" s="302" t="s">
        <v>364</v>
      </c>
      <c r="C90" s="147"/>
      <c r="D90" s="181" t="s">
        <v>49</v>
      </c>
      <c r="E90" s="182" t="s">
        <v>50</v>
      </c>
      <c r="F90" s="147"/>
      <c r="G90" s="182" t="s">
        <v>99</v>
      </c>
      <c r="H90" s="181" t="s">
        <v>205</v>
      </c>
      <c r="I90" s="200">
        <v>41710</v>
      </c>
      <c r="J90" s="181">
        <v>1</v>
      </c>
      <c r="K90" s="181">
        <v>1</v>
      </c>
      <c r="L90" s="181">
        <v>2</v>
      </c>
      <c r="M90" s="181">
        <v>41</v>
      </c>
      <c r="N90" s="186" t="s">
        <v>196</v>
      </c>
    </row>
    <row r="91" spans="1:14" ht="25.5" x14ac:dyDescent="0.25">
      <c r="A91" s="181">
        <v>53</v>
      </c>
      <c r="B91" s="302" t="s">
        <v>247</v>
      </c>
      <c r="C91" s="147"/>
      <c r="D91" s="181" t="s">
        <v>49</v>
      </c>
      <c r="E91" s="182" t="s">
        <v>50</v>
      </c>
      <c r="F91" s="147"/>
      <c r="G91" s="182" t="s">
        <v>99</v>
      </c>
      <c r="H91" s="181" t="s">
        <v>205</v>
      </c>
      <c r="I91" s="200">
        <v>41710</v>
      </c>
      <c r="J91" s="181">
        <v>1</v>
      </c>
      <c r="K91" s="181">
        <v>1</v>
      </c>
      <c r="L91" s="181">
        <v>2</v>
      </c>
      <c r="M91" s="181">
        <v>5</v>
      </c>
      <c r="N91" s="186" t="s">
        <v>196</v>
      </c>
    </row>
    <row r="92" spans="1:14" ht="25.5" x14ac:dyDescent="0.25">
      <c r="A92" s="181">
        <v>54</v>
      </c>
      <c r="B92" s="302" t="s">
        <v>248</v>
      </c>
      <c r="C92" s="147"/>
      <c r="D92" s="181" t="s">
        <v>49</v>
      </c>
      <c r="E92" s="182" t="s">
        <v>50</v>
      </c>
      <c r="F92" s="147"/>
      <c r="G92" s="182" t="s">
        <v>99</v>
      </c>
      <c r="H92" s="181" t="s">
        <v>205</v>
      </c>
      <c r="I92" s="200">
        <v>41710</v>
      </c>
      <c r="J92" s="181">
        <v>1</v>
      </c>
      <c r="K92" s="181">
        <v>1</v>
      </c>
      <c r="L92" s="181">
        <v>2</v>
      </c>
      <c r="M92" s="181">
        <v>2</v>
      </c>
      <c r="N92" s="186" t="s">
        <v>196</v>
      </c>
    </row>
    <row r="93" spans="1:14" ht="89.25" x14ac:dyDescent="0.25">
      <c r="A93" s="181">
        <v>55</v>
      </c>
      <c r="B93" s="302" t="s">
        <v>249</v>
      </c>
      <c r="C93" s="147"/>
      <c r="D93" s="181" t="s">
        <v>49</v>
      </c>
      <c r="E93" s="182" t="s">
        <v>50</v>
      </c>
      <c r="F93" s="147"/>
      <c r="G93" s="182" t="s">
        <v>99</v>
      </c>
      <c r="H93" s="181" t="s">
        <v>205</v>
      </c>
      <c r="I93" s="200">
        <v>41710</v>
      </c>
      <c r="J93" s="181">
        <v>1</v>
      </c>
      <c r="K93" s="181">
        <v>1</v>
      </c>
      <c r="L93" s="181">
        <v>2</v>
      </c>
      <c r="M93" s="181">
        <v>3</v>
      </c>
      <c r="N93" s="186" t="s">
        <v>196</v>
      </c>
    </row>
    <row r="94" spans="1:14" ht="51" x14ac:dyDescent="0.25">
      <c r="A94" s="181">
        <v>56</v>
      </c>
      <c r="B94" s="302" t="s">
        <v>91</v>
      </c>
      <c r="C94" s="147"/>
      <c r="D94" s="181" t="s">
        <v>49</v>
      </c>
      <c r="E94" s="182" t="s">
        <v>50</v>
      </c>
      <c r="F94" s="147"/>
      <c r="G94" s="182" t="s">
        <v>99</v>
      </c>
      <c r="H94" s="181" t="s">
        <v>205</v>
      </c>
      <c r="I94" s="200">
        <v>41710</v>
      </c>
      <c r="J94" s="181">
        <v>1</v>
      </c>
      <c r="K94" s="181">
        <v>1</v>
      </c>
      <c r="L94" s="181">
        <v>2</v>
      </c>
      <c r="M94" s="181">
        <v>6</v>
      </c>
      <c r="N94" s="186" t="s">
        <v>196</v>
      </c>
    </row>
    <row r="95" spans="1:14" ht="63.75" x14ac:dyDescent="0.25">
      <c r="A95" s="181">
        <v>57</v>
      </c>
      <c r="B95" s="302" t="s">
        <v>250</v>
      </c>
      <c r="C95" s="181"/>
      <c r="D95" s="181" t="s">
        <v>49</v>
      </c>
      <c r="E95" s="182" t="s">
        <v>50</v>
      </c>
      <c r="F95" s="147"/>
      <c r="G95" s="182" t="s">
        <v>99</v>
      </c>
      <c r="H95" s="181" t="s">
        <v>205</v>
      </c>
      <c r="I95" s="200">
        <v>41710</v>
      </c>
      <c r="J95" s="181">
        <v>1</v>
      </c>
      <c r="K95" s="181">
        <v>1</v>
      </c>
      <c r="L95" s="181">
        <v>2</v>
      </c>
      <c r="M95" s="181">
        <v>4</v>
      </c>
      <c r="N95" s="186" t="s">
        <v>96</v>
      </c>
    </row>
    <row r="96" spans="1:14" ht="51" x14ac:dyDescent="0.25">
      <c r="A96" s="181">
        <v>58</v>
      </c>
      <c r="B96" s="303" t="s">
        <v>251</v>
      </c>
      <c r="C96" s="147"/>
      <c r="D96" s="181" t="s">
        <v>49</v>
      </c>
      <c r="E96" s="182" t="s">
        <v>50</v>
      </c>
      <c r="F96" s="147"/>
      <c r="G96" s="182" t="s">
        <v>99</v>
      </c>
      <c r="H96" s="181" t="s">
        <v>205</v>
      </c>
      <c r="I96" s="200">
        <v>41710</v>
      </c>
      <c r="J96" s="181">
        <v>1</v>
      </c>
      <c r="K96" s="181">
        <v>1</v>
      </c>
      <c r="L96" s="181">
        <v>2</v>
      </c>
      <c r="M96" s="181">
        <v>851</v>
      </c>
      <c r="N96" s="186" t="s">
        <v>196</v>
      </c>
    </row>
    <row r="97" spans="1:14" ht="51" x14ac:dyDescent="0.25">
      <c r="A97" s="181">
        <v>59</v>
      </c>
      <c r="B97" s="303" t="s">
        <v>89</v>
      </c>
      <c r="C97" s="147"/>
      <c r="D97" s="181" t="s">
        <v>49</v>
      </c>
      <c r="E97" s="182" t="s">
        <v>50</v>
      </c>
      <c r="F97" s="147"/>
      <c r="G97" s="182" t="s">
        <v>99</v>
      </c>
      <c r="H97" s="181" t="s">
        <v>205</v>
      </c>
      <c r="I97" s="200">
        <v>41710</v>
      </c>
      <c r="J97" s="181">
        <v>1</v>
      </c>
      <c r="K97" s="181">
        <v>1</v>
      </c>
      <c r="L97" s="181">
        <v>2</v>
      </c>
      <c r="M97" s="181">
        <v>174</v>
      </c>
      <c r="N97" s="186" t="s">
        <v>196</v>
      </c>
    </row>
    <row r="98" spans="1:14" ht="25.5" x14ac:dyDescent="0.25">
      <c r="A98" s="181">
        <v>60</v>
      </c>
      <c r="B98" s="303" t="s">
        <v>252</v>
      </c>
      <c r="C98" s="147"/>
      <c r="D98" s="181" t="s">
        <v>49</v>
      </c>
      <c r="E98" s="182" t="s">
        <v>50</v>
      </c>
      <c r="F98" s="147"/>
      <c r="G98" s="182" t="s">
        <v>99</v>
      </c>
      <c r="H98" s="181" t="s">
        <v>205</v>
      </c>
      <c r="I98" s="200">
        <v>41710</v>
      </c>
      <c r="J98" s="181">
        <v>1</v>
      </c>
      <c r="K98" s="181">
        <v>1</v>
      </c>
      <c r="L98" s="181">
        <v>2</v>
      </c>
      <c r="M98" s="181">
        <v>393</v>
      </c>
      <c r="N98" s="186" t="s">
        <v>196</v>
      </c>
    </row>
    <row r="99" spans="1:14" ht="38.25" x14ac:dyDescent="0.25">
      <c r="A99" s="181">
        <v>61</v>
      </c>
      <c r="B99" s="303" t="s">
        <v>253</v>
      </c>
      <c r="C99" s="147"/>
      <c r="D99" s="181" t="s">
        <v>49</v>
      </c>
      <c r="E99" s="182" t="s">
        <v>50</v>
      </c>
      <c r="F99" s="147"/>
      <c r="G99" s="182" t="s">
        <v>99</v>
      </c>
      <c r="H99" s="181" t="s">
        <v>205</v>
      </c>
      <c r="I99" s="200">
        <v>41710</v>
      </c>
      <c r="J99" s="181">
        <v>1</v>
      </c>
      <c r="K99" s="181">
        <v>1</v>
      </c>
      <c r="L99" s="181">
        <v>2</v>
      </c>
      <c r="M99" s="181">
        <v>33</v>
      </c>
      <c r="N99" s="186" t="s">
        <v>196</v>
      </c>
    </row>
    <row r="100" spans="1:14" x14ac:dyDescent="0.25">
      <c r="A100" s="181">
        <v>62</v>
      </c>
      <c r="B100" s="303" t="s">
        <v>254</v>
      </c>
      <c r="C100" s="147"/>
      <c r="D100" s="181" t="s">
        <v>49</v>
      </c>
      <c r="E100" s="182" t="s">
        <v>50</v>
      </c>
      <c r="F100" s="147"/>
      <c r="G100" s="182" t="s">
        <v>99</v>
      </c>
      <c r="H100" s="181" t="s">
        <v>205</v>
      </c>
      <c r="I100" s="200">
        <v>41710</v>
      </c>
      <c r="J100" s="181">
        <v>1</v>
      </c>
      <c r="K100" s="181">
        <v>1</v>
      </c>
      <c r="L100" s="181">
        <v>2</v>
      </c>
      <c r="M100" s="181">
        <v>7</v>
      </c>
      <c r="N100" s="186" t="s">
        <v>196</v>
      </c>
    </row>
    <row r="101" spans="1:14" ht="38.25" x14ac:dyDescent="0.25">
      <c r="A101" s="181">
        <v>63</v>
      </c>
      <c r="B101" s="303" t="s">
        <v>255</v>
      </c>
      <c r="C101" s="147"/>
      <c r="D101" s="181" t="s">
        <v>49</v>
      </c>
      <c r="E101" s="182" t="s">
        <v>50</v>
      </c>
      <c r="F101" s="147"/>
      <c r="G101" s="182" t="s">
        <v>99</v>
      </c>
      <c r="H101" s="181" t="s">
        <v>205</v>
      </c>
      <c r="I101" s="200">
        <v>41710</v>
      </c>
      <c r="J101" s="181">
        <v>1</v>
      </c>
      <c r="K101" s="181">
        <v>1</v>
      </c>
      <c r="L101" s="181">
        <v>2</v>
      </c>
      <c r="M101" s="181">
        <v>31</v>
      </c>
      <c r="N101" s="186" t="s">
        <v>196</v>
      </c>
    </row>
    <row r="102" spans="1:14" x14ac:dyDescent="0.25">
      <c r="A102" s="181">
        <v>64</v>
      </c>
      <c r="B102" s="303" t="s">
        <v>256</v>
      </c>
      <c r="C102" s="147"/>
      <c r="D102" s="181" t="s">
        <v>49</v>
      </c>
      <c r="E102" s="182" t="s">
        <v>50</v>
      </c>
      <c r="F102" s="147"/>
      <c r="G102" s="182" t="s">
        <v>99</v>
      </c>
      <c r="H102" s="181" t="s">
        <v>205</v>
      </c>
      <c r="I102" s="200">
        <v>41710</v>
      </c>
      <c r="J102" s="181">
        <v>1</v>
      </c>
      <c r="K102" s="181">
        <v>1</v>
      </c>
      <c r="L102" s="181">
        <v>2</v>
      </c>
      <c r="M102" s="181">
        <v>676</v>
      </c>
      <c r="N102" s="186" t="s">
        <v>196</v>
      </c>
    </row>
    <row r="103" spans="1:14" ht="38.25" x14ac:dyDescent="0.25">
      <c r="A103" s="181">
        <v>65</v>
      </c>
      <c r="B103" s="303" t="s">
        <v>257</v>
      </c>
      <c r="C103" s="147"/>
      <c r="D103" s="181" t="s">
        <v>49</v>
      </c>
      <c r="E103" s="182" t="s">
        <v>50</v>
      </c>
      <c r="F103" s="147"/>
      <c r="G103" s="182" t="s">
        <v>99</v>
      </c>
      <c r="H103" s="181" t="s">
        <v>205</v>
      </c>
      <c r="I103" s="200">
        <v>41710</v>
      </c>
      <c r="J103" s="181">
        <v>1</v>
      </c>
      <c r="K103" s="181">
        <v>1</v>
      </c>
      <c r="L103" s="181">
        <v>2</v>
      </c>
      <c r="M103" s="181">
        <v>11</v>
      </c>
      <c r="N103" s="186" t="s">
        <v>196</v>
      </c>
    </row>
    <row r="104" spans="1:14" ht="153" x14ac:dyDescent="0.25">
      <c r="A104" s="181">
        <v>66</v>
      </c>
      <c r="B104" s="303" t="s">
        <v>258</v>
      </c>
      <c r="C104" s="147"/>
      <c r="D104" s="181" t="s">
        <v>49</v>
      </c>
      <c r="E104" s="182" t="s">
        <v>50</v>
      </c>
      <c r="F104" s="147"/>
      <c r="G104" s="182" t="s">
        <v>99</v>
      </c>
      <c r="H104" s="181" t="s">
        <v>205</v>
      </c>
      <c r="I104" s="200">
        <v>41710</v>
      </c>
      <c r="J104" s="181">
        <v>1</v>
      </c>
      <c r="K104" s="181">
        <v>1</v>
      </c>
      <c r="L104" s="181">
        <v>2</v>
      </c>
      <c r="M104" s="181">
        <v>19</v>
      </c>
      <c r="N104" s="186" t="s">
        <v>196</v>
      </c>
    </row>
    <row r="105" spans="1:14" x14ac:dyDescent="0.25">
      <c r="A105" s="181">
        <v>67</v>
      </c>
      <c r="B105" s="303" t="s">
        <v>259</v>
      </c>
      <c r="C105" s="147"/>
      <c r="D105" s="181" t="s">
        <v>49</v>
      </c>
      <c r="E105" s="182" t="s">
        <v>50</v>
      </c>
      <c r="F105" s="147"/>
      <c r="G105" s="182" t="s">
        <v>99</v>
      </c>
      <c r="H105" s="181" t="s">
        <v>205</v>
      </c>
      <c r="I105" s="200">
        <v>41710</v>
      </c>
      <c r="J105" s="181">
        <v>1</v>
      </c>
      <c r="K105" s="181">
        <v>1</v>
      </c>
      <c r="L105" s="181">
        <v>2</v>
      </c>
      <c r="M105" s="181">
        <v>11</v>
      </c>
      <c r="N105" s="186" t="s">
        <v>196</v>
      </c>
    </row>
    <row r="106" spans="1:14" ht="25.5" x14ac:dyDescent="0.25">
      <c r="A106" s="181">
        <v>68</v>
      </c>
      <c r="B106" s="303" t="s">
        <v>260</v>
      </c>
      <c r="C106" s="147"/>
      <c r="D106" s="181" t="s">
        <v>49</v>
      </c>
      <c r="E106" s="182" t="s">
        <v>50</v>
      </c>
      <c r="F106" s="147"/>
      <c r="G106" s="182" t="s">
        <v>99</v>
      </c>
      <c r="H106" s="181" t="s">
        <v>205</v>
      </c>
      <c r="I106" s="200">
        <v>41710</v>
      </c>
      <c r="J106" s="181">
        <v>1</v>
      </c>
      <c r="K106" s="181">
        <v>1</v>
      </c>
      <c r="L106" s="181">
        <v>2</v>
      </c>
      <c r="M106" s="181">
        <v>92</v>
      </c>
      <c r="N106" s="186" t="s">
        <v>196</v>
      </c>
    </row>
    <row r="107" spans="1:14" x14ac:dyDescent="0.25">
      <c r="A107" s="181">
        <v>69</v>
      </c>
      <c r="B107" s="303" t="s">
        <v>261</v>
      </c>
      <c r="C107" s="147"/>
      <c r="D107" s="181" t="s">
        <v>49</v>
      </c>
      <c r="E107" s="182" t="s">
        <v>50</v>
      </c>
      <c r="F107" s="147"/>
      <c r="G107" s="182" t="s">
        <v>99</v>
      </c>
      <c r="H107" s="181" t="s">
        <v>205</v>
      </c>
      <c r="I107" s="200">
        <v>41710</v>
      </c>
      <c r="J107" s="181">
        <v>1</v>
      </c>
      <c r="K107" s="181">
        <v>1</v>
      </c>
      <c r="L107" s="181">
        <v>2</v>
      </c>
      <c r="M107" s="181">
        <v>64</v>
      </c>
      <c r="N107" s="186" t="s">
        <v>196</v>
      </c>
    </row>
    <row r="108" spans="1:14" ht="38.25" x14ac:dyDescent="0.25">
      <c r="A108" s="181">
        <v>70</v>
      </c>
      <c r="B108" s="303" t="s">
        <v>262</v>
      </c>
      <c r="C108" s="147"/>
      <c r="D108" s="181" t="s">
        <v>49</v>
      </c>
      <c r="E108" s="182" t="s">
        <v>50</v>
      </c>
      <c r="F108" s="147"/>
      <c r="G108" s="182" t="s">
        <v>99</v>
      </c>
      <c r="H108" s="181" t="s">
        <v>205</v>
      </c>
      <c r="I108" s="200">
        <v>41710</v>
      </c>
      <c r="J108" s="181">
        <v>1</v>
      </c>
      <c r="K108" s="181">
        <v>1</v>
      </c>
      <c r="L108" s="181">
        <v>2</v>
      </c>
      <c r="M108" s="181">
        <v>1232</v>
      </c>
      <c r="N108" s="186" t="s">
        <v>196</v>
      </c>
    </row>
    <row r="109" spans="1:14" ht="25.5" x14ac:dyDescent="0.25">
      <c r="A109" s="181">
        <v>71</v>
      </c>
      <c r="B109" s="303" t="s">
        <v>263</v>
      </c>
      <c r="C109" s="147"/>
      <c r="D109" s="181" t="s">
        <v>49</v>
      </c>
      <c r="E109" s="182" t="s">
        <v>50</v>
      </c>
      <c r="F109" s="147"/>
      <c r="G109" s="182" t="s">
        <v>99</v>
      </c>
      <c r="H109" s="181" t="s">
        <v>205</v>
      </c>
      <c r="I109" s="200">
        <v>41710</v>
      </c>
      <c r="J109" s="181">
        <v>1</v>
      </c>
      <c r="K109" s="181">
        <v>1</v>
      </c>
      <c r="L109" s="181">
        <v>2</v>
      </c>
      <c r="M109" s="181">
        <v>501</v>
      </c>
      <c r="N109" s="186" t="s">
        <v>196</v>
      </c>
    </row>
    <row r="110" spans="1:14" ht="25.5" x14ac:dyDescent="0.25">
      <c r="A110" s="181">
        <v>72</v>
      </c>
      <c r="B110" s="303" t="s">
        <v>264</v>
      </c>
      <c r="C110" s="147"/>
      <c r="D110" s="181" t="s">
        <v>49</v>
      </c>
      <c r="E110" s="182" t="s">
        <v>50</v>
      </c>
      <c r="F110" s="147"/>
      <c r="G110" s="182" t="s">
        <v>99</v>
      </c>
      <c r="H110" s="181" t="s">
        <v>205</v>
      </c>
      <c r="I110" s="200">
        <v>41710</v>
      </c>
      <c r="J110" s="181">
        <v>1</v>
      </c>
      <c r="K110" s="181">
        <v>1</v>
      </c>
      <c r="L110" s="181">
        <v>2</v>
      </c>
      <c r="M110" s="181">
        <v>70</v>
      </c>
      <c r="N110" s="186" t="s">
        <v>196</v>
      </c>
    </row>
    <row r="111" spans="1:14" ht="51" x14ac:dyDescent="0.25">
      <c r="A111" s="181">
        <v>73</v>
      </c>
      <c r="B111" s="303" t="s">
        <v>90</v>
      </c>
      <c r="C111" s="147"/>
      <c r="D111" s="181" t="s">
        <v>49</v>
      </c>
      <c r="E111" s="182" t="s">
        <v>50</v>
      </c>
      <c r="F111" s="147"/>
      <c r="G111" s="182" t="s">
        <v>99</v>
      </c>
      <c r="H111" s="181" t="s">
        <v>205</v>
      </c>
      <c r="I111" s="200">
        <v>41710</v>
      </c>
      <c r="J111" s="181">
        <v>1</v>
      </c>
      <c r="K111" s="181">
        <v>1</v>
      </c>
      <c r="L111" s="181">
        <v>2</v>
      </c>
      <c r="M111" s="181">
        <v>2</v>
      </c>
      <c r="N111" s="186" t="s">
        <v>196</v>
      </c>
    </row>
    <row r="112" spans="1:14" ht="63.75" x14ac:dyDescent="0.25">
      <c r="A112" s="181">
        <v>74</v>
      </c>
      <c r="B112" s="303" t="s">
        <v>265</v>
      </c>
      <c r="C112" s="147"/>
      <c r="D112" s="181" t="s">
        <v>49</v>
      </c>
      <c r="E112" s="182" t="s">
        <v>50</v>
      </c>
      <c r="F112" s="147"/>
      <c r="G112" s="182" t="s">
        <v>99</v>
      </c>
      <c r="H112" s="181" t="s">
        <v>205</v>
      </c>
      <c r="I112" s="200">
        <v>41710</v>
      </c>
      <c r="J112" s="181">
        <v>1</v>
      </c>
      <c r="K112" s="181">
        <v>1</v>
      </c>
      <c r="L112" s="181">
        <v>2</v>
      </c>
      <c r="M112" s="181">
        <v>19</v>
      </c>
      <c r="N112" s="186" t="s">
        <v>196</v>
      </c>
    </row>
    <row r="113" spans="1:16" ht="63.75" x14ac:dyDescent="0.25">
      <c r="A113" s="181">
        <v>75</v>
      </c>
      <c r="B113" s="303" t="s">
        <v>417</v>
      </c>
      <c r="C113" s="147"/>
      <c r="D113" s="181" t="s">
        <v>49</v>
      </c>
      <c r="E113" s="182" t="s">
        <v>50</v>
      </c>
      <c r="F113" s="147"/>
      <c r="G113" s="182" t="s">
        <v>99</v>
      </c>
      <c r="H113" s="181" t="s">
        <v>205</v>
      </c>
      <c r="I113" s="200">
        <v>41710</v>
      </c>
      <c r="J113" s="181">
        <v>1</v>
      </c>
      <c r="K113" s="181">
        <v>1</v>
      </c>
      <c r="L113" s="181">
        <v>2</v>
      </c>
      <c r="M113" s="181">
        <v>2885</v>
      </c>
      <c r="N113" s="186" t="s">
        <v>196</v>
      </c>
    </row>
    <row r="114" spans="1:16" ht="25.5" x14ac:dyDescent="0.25">
      <c r="A114" s="181">
        <v>76</v>
      </c>
      <c r="B114" s="303" t="s">
        <v>418</v>
      </c>
      <c r="C114" s="147"/>
      <c r="D114" s="181" t="s">
        <v>49</v>
      </c>
      <c r="E114" s="182" t="s">
        <v>50</v>
      </c>
      <c r="F114" s="147"/>
      <c r="G114" s="182" t="s">
        <v>99</v>
      </c>
      <c r="H114" s="181" t="s">
        <v>205</v>
      </c>
      <c r="I114" s="200">
        <v>41710</v>
      </c>
      <c r="J114" s="181">
        <v>1</v>
      </c>
      <c r="K114" s="181">
        <v>1</v>
      </c>
      <c r="L114" s="181">
        <v>2</v>
      </c>
      <c r="M114" s="181">
        <v>1552</v>
      </c>
      <c r="N114" s="186" t="s">
        <v>196</v>
      </c>
    </row>
    <row r="115" spans="1:16" x14ac:dyDescent="0.25">
      <c r="A115" s="181"/>
      <c r="B115" s="300" t="s">
        <v>273</v>
      </c>
      <c r="C115" s="147"/>
      <c r="D115" s="181"/>
      <c r="E115" s="182"/>
      <c r="F115" s="147"/>
      <c r="G115" s="182"/>
      <c r="H115" s="181"/>
      <c r="I115" s="200"/>
      <c r="J115" s="181"/>
      <c r="K115" s="181"/>
      <c r="L115" s="181"/>
      <c r="M115" s="147">
        <f>SUM(M83:M114)</f>
        <v>9375</v>
      </c>
      <c r="N115" s="186"/>
    </row>
    <row r="116" spans="1:16" x14ac:dyDescent="0.25">
      <c r="A116" s="181"/>
      <c r="B116" s="300" t="s">
        <v>276</v>
      </c>
      <c r="C116" s="147"/>
      <c r="D116" s="181"/>
      <c r="E116" s="182"/>
      <c r="F116" s="147"/>
      <c r="G116" s="182"/>
      <c r="H116" s="181"/>
      <c r="I116" s="200"/>
      <c r="J116" s="181"/>
      <c r="K116" s="181"/>
      <c r="L116" s="181"/>
      <c r="M116" s="147">
        <f>M115</f>
        <v>9375</v>
      </c>
      <c r="N116" s="186"/>
      <c r="P116" s="234"/>
    </row>
    <row r="117" spans="1:16" ht="32.25" customHeight="1" x14ac:dyDescent="0.25">
      <c r="A117" s="181"/>
      <c r="B117" s="351" t="s">
        <v>45</v>
      </c>
      <c r="C117" s="350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</row>
    <row r="118" spans="1:16" ht="21" customHeight="1" x14ac:dyDescent="0.25">
      <c r="A118" s="181"/>
      <c r="B118" s="349" t="s">
        <v>43</v>
      </c>
      <c r="C118" s="349"/>
      <c r="D118" s="349"/>
      <c r="E118" s="349"/>
      <c r="F118" s="349"/>
      <c r="G118" s="349"/>
      <c r="H118" s="350"/>
      <c r="I118" s="350"/>
      <c r="J118" s="350"/>
      <c r="K118" s="350"/>
      <c r="L118" s="350"/>
      <c r="M118" s="350"/>
      <c r="N118" s="350"/>
    </row>
    <row r="119" spans="1:16" ht="33.6" customHeight="1" x14ac:dyDescent="0.25">
      <c r="A119" s="181"/>
      <c r="B119" s="360" t="s">
        <v>53</v>
      </c>
      <c r="C119" s="351"/>
      <c r="D119" s="351"/>
      <c r="E119" s="351"/>
      <c r="F119" s="351"/>
      <c r="G119" s="351"/>
      <c r="H119" s="361"/>
      <c r="I119" s="361"/>
      <c r="J119" s="361"/>
      <c r="K119" s="361"/>
      <c r="L119" s="361"/>
      <c r="M119" s="361"/>
      <c r="N119" s="361"/>
    </row>
    <row r="120" spans="1:16" ht="51" x14ac:dyDescent="0.25">
      <c r="A120" s="181">
        <v>77</v>
      </c>
      <c r="B120" s="302" t="s">
        <v>405</v>
      </c>
      <c r="C120" s="181"/>
      <c r="D120" s="181" t="s">
        <v>49</v>
      </c>
      <c r="E120" s="182" t="s">
        <v>50</v>
      </c>
      <c r="F120" s="182"/>
      <c r="G120" s="182" t="s">
        <v>99</v>
      </c>
      <c r="H120" s="182" t="s">
        <v>235</v>
      </c>
      <c r="I120" s="187">
        <v>41456</v>
      </c>
      <c r="J120" s="181">
        <v>1</v>
      </c>
      <c r="K120" s="181">
        <v>1</v>
      </c>
      <c r="L120" s="181">
        <v>1</v>
      </c>
      <c r="M120" s="181">
        <v>0</v>
      </c>
      <c r="N120" s="186" t="s">
        <v>96</v>
      </c>
    </row>
    <row r="121" spans="1:16" ht="51" x14ac:dyDescent="0.25">
      <c r="A121" s="181">
        <v>78</v>
      </c>
      <c r="B121" s="302" t="s">
        <v>403</v>
      </c>
      <c r="C121" s="182"/>
      <c r="D121" s="181" t="s">
        <v>49</v>
      </c>
      <c r="E121" s="182" t="s">
        <v>50</v>
      </c>
      <c r="F121" s="182"/>
      <c r="G121" s="182" t="s">
        <v>99</v>
      </c>
      <c r="H121" s="182" t="s">
        <v>235</v>
      </c>
      <c r="I121" s="187">
        <v>41456</v>
      </c>
      <c r="J121" s="181">
        <v>1</v>
      </c>
      <c r="K121" s="181">
        <v>1</v>
      </c>
      <c r="L121" s="181">
        <v>1</v>
      </c>
      <c r="M121" s="181">
        <v>0</v>
      </c>
      <c r="N121" s="186" t="s">
        <v>96</v>
      </c>
    </row>
    <row r="122" spans="1:16" ht="51" x14ac:dyDescent="0.25">
      <c r="A122" s="181">
        <v>79</v>
      </c>
      <c r="B122" s="302" t="s">
        <v>404</v>
      </c>
      <c r="C122" s="181"/>
      <c r="D122" s="181" t="s">
        <v>49</v>
      </c>
      <c r="E122" s="182" t="s">
        <v>50</v>
      </c>
      <c r="F122" s="182"/>
      <c r="G122" s="182" t="s">
        <v>99</v>
      </c>
      <c r="H122" s="182" t="s">
        <v>235</v>
      </c>
      <c r="I122" s="187">
        <v>41456</v>
      </c>
      <c r="J122" s="181">
        <v>1</v>
      </c>
      <c r="K122" s="181">
        <v>1</v>
      </c>
      <c r="L122" s="181">
        <v>1</v>
      </c>
      <c r="M122" s="181">
        <v>0</v>
      </c>
      <c r="N122" s="186" t="s">
        <v>96</v>
      </c>
    </row>
    <row r="123" spans="1:16" ht="38.25" x14ac:dyDescent="0.25">
      <c r="A123" s="181">
        <v>80</v>
      </c>
      <c r="B123" s="302" t="s">
        <v>406</v>
      </c>
      <c r="C123" s="182"/>
      <c r="D123" s="181" t="s">
        <v>49</v>
      </c>
      <c r="E123" s="182" t="s">
        <v>50</v>
      </c>
      <c r="F123" s="182"/>
      <c r="G123" s="182" t="s">
        <v>99</v>
      </c>
      <c r="H123" s="182" t="s">
        <v>235</v>
      </c>
      <c r="I123" s="187">
        <v>41456</v>
      </c>
      <c r="J123" s="181">
        <v>1</v>
      </c>
      <c r="K123" s="181">
        <v>1</v>
      </c>
      <c r="L123" s="181">
        <v>1</v>
      </c>
      <c r="M123" s="181">
        <v>0</v>
      </c>
      <c r="N123" s="186" t="s">
        <v>96</v>
      </c>
    </row>
    <row r="124" spans="1:16" ht="38.25" x14ac:dyDescent="0.25">
      <c r="A124" s="181">
        <v>81</v>
      </c>
      <c r="B124" s="302" t="s">
        <v>402</v>
      </c>
      <c r="C124" s="181"/>
      <c r="D124" s="181" t="s">
        <v>49</v>
      </c>
      <c r="E124" s="182" t="s">
        <v>50</v>
      </c>
      <c r="F124" s="182"/>
      <c r="G124" s="182" t="s">
        <v>99</v>
      </c>
      <c r="H124" s="182" t="s">
        <v>235</v>
      </c>
      <c r="I124" s="187">
        <v>41456</v>
      </c>
      <c r="J124" s="181">
        <v>1</v>
      </c>
      <c r="K124" s="181">
        <v>1</v>
      </c>
      <c r="L124" s="181">
        <v>1</v>
      </c>
      <c r="M124" s="181">
        <v>0</v>
      </c>
      <c r="N124" s="186" t="s">
        <v>96</v>
      </c>
    </row>
    <row r="125" spans="1:16" ht="89.25" x14ac:dyDescent="0.25">
      <c r="A125" s="181"/>
      <c r="B125" s="303" t="s">
        <v>88</v>
      </c>
      <c r="C125" s="182"/>
      <c r="D125" s="181" t="s">
        <v>49</v>
      </c>
      <c r="E125" s="182" t="s">
        <v>50</v>
      </c>
      <c r="F125" s="182"/>
      <c r="G125" s="182" t="s">
        <v>99</v>
      </c>
      <c r="H125" s="182" t="s">
        <v>235</v>
      </c>
      <c r="I125" s="187">
        <v>41456</v>
      </c>
      <c r="J125" s="181">
        <v>1</v>
      </c>
      <c r="K125" s="181">
        <v>1</v>
      </c>
      <c r="L125" s="181">
        <v>1</v>
      </c>
      <c r="M125" s="181">
        <v>5</v>
      </c>
      <c r="N125" s="186" t="s">
        <v>96</v>
      </c>
    </row>
    <row r="126" spans="1:16" x14ac:dyDescent="0.25">
      <c r="A126" s="181"/>
      <c r="B126" s="300" t="s">
        <v>273</v>
      </c>
      <c r="C126" s="182"/>
      <c r="D126" s="181"/>
      <c r="E126" s="182"/>
      <c r="F126" s="182"/>
      <c r="G126" s="182"/>
      <c r="H126" s="182"/>
      <c r="I126" s="187"/>
      <c r="J126" s="181"/>
      <c r="K126" s="181"/>
      <c r="L126" s="181"/>
      <c r="M126" s="147">
        <f>SUM(M120:M125)</f>
        <v>5</v>
      </c>
      <c r="N126" s="186"/>
    </row>
    <row r="127" spans="1:16" x14ac:dyDescent="0.25">
      <c r="A127" s="349" t="s">
        <v>43</v>
      </c>
      <c r="B127" s="349"/>
      <c r="C127" s="349"/>
      <c r="D127" s="349"/>
      <c r="E127" s="349"/>
      <c r="F127" s="349"/>
      <c r="G127" s="350"/>
      <c r="H127" s="350"/>
      <c r="I127" s="350"/>
      <c r="J127" s="350"/>
      <c r="K127" s="350"/>
      <c r="L127" s="350"/>
      <c r="M127" s="350"/>
      <c r="N127" s="186"/>
    </row>
    <row r="128" spans="1:16" x14ac:dyDescent="0.25">
      <c r="A128" s="360" t="s">
        <v>266</v>
      </c>
      <c r="B128" s="351"/>
      <c r="C128" s="351"/>
      <c r="D128" s="351"/>
      <c r="E128" s="351"/>
      <c r="F128" s="351"/>
      <c r="G128" s="361"/>
      <c r="H128" s="361"/>
      <c r="I128" s="361"/>
      <c r="J128" s="361"/>
      <c r="K128" s="361"/>
      <c r="L128" s="361"/>
      <c r="M128" s="361"/>
      <c r="N128" s="186" t="s">
        <v>96</v>
      </c>
    </row>
    <row r="129" spans="1:14" ht="38.25" x14ac:dyDescent="0.25">
      <c r="A129" s="181">
        <v>82</v>
      </c>
      <c r="B129" s="302" t="s">
        <v>407</v>
      </c>
      <c r="C129" s="181"/>
      <c r="D129" s="181" t="s">
        <v>49</v>
      </c>
      <c r="E129" s="182" t="s">
        <v>50</v>
      </c>
      <c r="F129" s="182"/>
      <c r="G129" s="182" t="s">
        <v>99</v>
      </c>
      <c r="H129" s="182" t="s">
        <v>145</v>
      </c>
      <c r="I129" s="187">
        <v>41500</v>
      </c>
      <c r="J129" s="181">
        <v>1</v>
      </c>
      <c r="K129" s="181">
        <v>1</v>
      </c>
      <c r="L129" s="181">
        <v>1</v>
      </c>
      <c r="M129" s="181">
        <v>4</v>
      </c>
      <c r="N129" s="186" t="s">
        <v>96</v>
      </c>
    </row>
    <row r="130" spans="1:14" ht="76.5" x14ac:dyDescent="0.25">
      <c r="A130" s="181">
        <v>83</v>
      </c>
      <c r="B130" s="302" t="s">
        <v>408</v>
      </c>
      <c r="C130" s="181"/>
      <c r="D130" s="181" t="s">
        <v>49</v>
      </c>
      <c r="E130" s="182" t="s">
        <v>50</v>
      </c>
      <c r="F130" s="182"/>
      <c r="G130" s="182" t="s">
        <v>99</v>
      </c>
      <c r="H130" s="182" t="s">
        <v>145</v>
      </c>
      <c r="I130" s="187">
        <v>41500</v>
      </c>
      <c r="J130" s="181">
        <v>1</v>
      </c>
      <c r="K130" s="181">
        <v>1</v>
      </c>
      <c r="L130" s="181">
        <v>1</v>
      </c>
      <c r="M130" s="181">
        <v>0</v>
      </c>
      <c r="N130" s="186" t="s">
        <v>96</v>
      </c>
    </row>
    <row r="131" spans="1:14" ht="51" x14ac:dyDescent="0.25">
      <c r="A131" s="181">
        <v>84</v>
      </c>
      <c r="B131" s="302" t="s">
        <v>409</v>
      </c>
      <c r="C131" s="182"/>
      <c r="D131" s="181" t="s">
        <v>49</v>
      </c>
      <c r="E131" s="182" t="s">
        <v>50</v>
      </c>
      <c r="F131" s="182"/>
      <c r="G131" s="182" t="s">
        <v>99</v>
      </c>
      <c r="H131" s="182" t="s">
        <v>145</v>
      </c>
      <c r="I131" s="187">
        <v>41500</v>
      </c>
      <c r="J131" s="181">
        <v>1</v>
      </c>
      <c r="K131" s="181">
        <v>1</v>
      </c>
      <c r="L131" s="181">
        <v>1</v>
      </c>
      <c r="M131" s="181">
        <v>0</v>
      </c>
      <c r="N131" s="186" t="s">
        <v>96</v>
      </c>
    </row>
    <row r="132" spans="1:14" ht="51" x14ac:dyDescent="0.25">
      <c r="A132" s="181">
        <v>85</v>
      </c>
      <c r="B132" s="302" t="s">
        <v>410</v>
      </c>
      <c r="C132" s="181"/>
      <c r="D132" s="181" t="s">
        <v>49</v>
      </c>
      <c r="E132" s="182" t="s">
        <v>50</v>
      </c>
      <c r="F132" s="182"/>
      <c r="G132" s="182" t="s">
        <v>99</v>
      </c>
      <c r="H132" s="182" t="s">
        <v>145</v>
      </c>
      <c r="I132" s="187">
        <v>41500</v>
      </c>
      <c r="J132" s="181">
        <v>1</v>
      </c>
      <c r="K132" s="181">
        <v>1</v>
      </c>
      <c r="L132" s="181">
        <v>1</v>
      </c>
      <c r="M132" s="181">
        <v>0</v>
      </c>
      <c r="N132" s="186" t="s">
        <v>96</v>
      </c>
    </row>
    <row r="133" spans="1:14" ht="25.5" x14ac:dyDescent="0.25">
      <c r="A133" s="181">
        <v>86</v>
      </c>
      <c r="B133" s="302" t="s">
        <v>411</v>
      </c>
      <c r="C133" s="182"/>
      <c r="D133" s="181" t="s">
        <v>49</v>
      </c>
      <c r="E133" s="182" t="s">
        <v>50</v>
      </c>
      <c r="F133" s="182"/>
      <c r="G133" s="182" t="s">
        <v>99</v>
      </c>
      <c r="H133" s="182" t="s">
        <v>145</v>
      </c>
      <c r="I133" s="187">
        <v>41500</v>
      </c>
      <c r="J133" s="181">
        <v>1</v>
      </c>
      <c r="K133" s="181">
        <v>1</v>
      </c>
      <c r="L133" s="181">
        <v>1</v>
      </c>
      <c r="M133" s="181">
        <v>0</v>
      </c>
      <c r="N133" s="186" t="s">
        <v>96</v>
      </c>
    </row>
    <row r="134" spans="1:14" ht="102" x14ac:dyDescent="0.25">
      <c r="A134" s="181">
        <v>87</v>
      </c>
      <c r="B134" s="302" t="s">
        <v>412</v>
      </c>
      <c r="C134" s="182"/>
      <c r="D134" s="181" t="s">
        <v>49</v>
      </c>
      <c r="E134" s="182" t="s">
        <v>50</v>
      </c>
      <c r="F134" s="182"/>
      <c r="G134" s="182" t="s">
        <v>99</v>
      </c>
      <c r="H134" s="182" t="s">
        <v>145</v>
      </c>
      <c r="I134" s="187">
        <v>41500</v>
      </c>
      <c r="J134" s="181">
        <v>1</v>
      </c>
      <c r="K134" s="181">
        <v>1</v>
      </c>
      <c r="L134" s="181">
        <v>1</v>
      </c>
      <c r="M134" s="181">
        <v>0</v>
      </c>
      <c r="N134" s="186" t="s">
        <v>96</v>
      </c>
    </row>
    <row r="135" spans="1:14" ht="38.25" x14ac:dyDescent="0.25">
      <c r="A135" s="181">
        <v>88</v>
      </c>
      <c r="B135" s="302" t="s">
        <v>413</v>
      </c>
      <c r="C135" s="181"/>
      <c r="D135" s="181" t="s">
        <v>49</v>
      </c>
      <c r="E135" s="182" t="s">
        <v>50</v>
      </c>
      <c r="F135" s="182"/>
      <c r="G135" s="182" t="s">
        <v>99</v>
      </c>
      <c r="H135" s="182" t="s">
        <v>145</v>
      </c>
      <c r="I135" s="187">
        <v>41500</v>
      </c>
      <c r="J135" s="181">
        <v>1</v>
      </c>
      <c r="K135" s="181">
        <v>1</v>
      </c>
      <c r="L135" s="181">
        <v>1</v>
      </c>
      <c r="M135" s="181">
        <v>0</v>
      </c>
      <c r="N135" s="186" t="s">
        <v>96</v>
      </c>
    </row>
    <row r="136" spans="1:14" x14ac:dyDescent="0.25">
      <c r="A136" s="181">
        <v>89</v>
      </c>
      <c r="B136" s="302" t="s">
        <v>414</v>
      </c>
      <c r="C136" s="182"/>
      <c r="D136" s="181" t="s">
        <v>49</v>
      </c>
      <c r="E136" s="182" t="s">
        <v>50</v>
      </c>
      <c r="F136" s="182"/>
      <c r="G136" s="182" t="s">
        <v>99</v>
      </c>
      <c r="H136" s="182" t="s">
        <v>145</v>
      </c>
      <c r="I136" s="187">
        <v>41500</v>
      </c>
      <c r="J136" s="181">
        <v>1</v>
      </c>
      <c r="K136" s="181">
        <v>1</v>
      </c>
      <c r="L136" s="181">
        <v>1</v>
      </c>
      <c r="M136" s="181">
        <v>0</v>
      </c>
      <c r="N136" s="186" t="s">
        <v>96</v>
      </c>
    </row>
    <row r="137" spans="1:14" x14ac:dyDescent="0.25">
      <c r="A137" s="181"/>
      <c r="B137" s="300" t="s">
        <v>273</v>
      </c>
      <c r="C137" s="182"/>
      <c r="D137" s="181"/>
      <c r="E137" s="182"/>
      <c r="F137" s="182"/>
      <c r="G137" s="182"/>
      <c r="H137" s="182"/>
      <c r="I137" s="187"/>
      <c r="J137" s="181"/>
      <c r="K137" s="181"/>
      <c r="L137" s="181"/>
      <c r="M137" s="147">
        <f>SUM(M129:M136)</f>
        <v>4</v>
      </c>
      <c r="N137" s="186"/>
    </row>
    <row r="138" spans="1:14" x14ac:dyDescent="0.25">
      <c r="A138" s="181"/>
      <c r="B138" s="300" t="s">
        <v>277</v>
      </c>
      <c r="C138" s="182"/>
      <c r="D138" s="181"/>
      <c r="E138" s="182"/>
      <c r="F138" s="182"/>
      <c r="G138" s="182"/>
      <c r="H138" s="182"/>
      <c r="I138" s="187"/>
      <c r="J138" s="181"/>
      <c r="K138" s="181"/>
      <c r="L138" s="181"/>
      <c r="M138" s="285">
        <f>M137+M126</f>
        <v>9</v>
      </c>
      <c r="N138" s="186"/>
    </row>
    <row r="139" spans="1:14" ht="19.5" customHeight="1" x14ac:dyDescent="0.25">
      <c r="A139" s="181"/>
      <c r="B139" s="351" t="s">
        <v>46</v>
      </c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227"/>
    </row>
    <row r="140" spans="1:14" x14ac:dyDescent="0.25">
      <c r="A140" s="181"/>
      <c r="B140" s="349" t="s">
        <v>43</v>
      </c>
      <c r="C140" s="349"/>
      <c r="D140" s="349"/>
      <c r="E140" s="349"/>
      <c r="F140" s="349"/>
      <c r="G140" s="349"/>
      <c r="H140" s="349"/>
      <c r="I140" s="349"/>
      <c r="J140" s="349"/>
      <c r="K140" s="349"/>
      <c r="L140" s="349"/>
      <c r="M140" s="349"/>
      <c r="N140" s="186" t="s">
        <v>96</v>
      </c>
    </row>
    <row r="141" spans="1:14" ht="42.75" customHeight="1" x14ac:dyDescent="0.25">
      <c r="A141" s="181"/>
      <c r="B141" s="351" t="s">
        <v>272</v>
      </c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186" t="s">
        <v>96</v>
      </c>
    </row>
    <row r="142" spans="1:14" ht="26.25" x14ac:dyDescent="0.25">
      <c r="A142" s="181">
        <v>90</v>
      </c>
      <c r="B142" s="307" t="s">
        <v>237</v>
      </c>
      <c r="C142" s="147"/>
      <c r="D142" s="181" t="s">
        <v>49</v>
      </c>
      <c r="E142" s="182" t="s">
        <v>50</v>
      </c>
      <c r="F142" s="147"/>
      <c r="G142" s="182" t="s">
        <v>99</v>
      </c>
      <c r="H142" s="181" t="s">
        <v>205</v>
      </c>
      <c r="I142" s="200">
        <v>41710</v>
      </c>
      <c r="J142" s="181">
        <v>1</v>
      </c>
      <c r="K142" s="181">
        <v>1</v>
      </c>
      <c r="L142" s="181">
        <v>2</v>
      </c>
      <c r="M142" s="181">
        <v>46</v>
      </c>
      <c r="N142" s="186" t="s">
        <v>96</v>
      </c>
    </row>
    <row r="143" spans="1:14" ht="38.25" x14ac:dyDescent="0.25">
      <c r="A143" s="181">
        <v>91</v>
      </c>
      <c r="B143" s="302" t="s">
        <v>92</v>
      </c>
      <c r="C143" s="181"/>
      <c r="D143" s="181" t="s">
        <v>49</v>
      </c>
      <c r="E143" s="182" t="s">
        <v>50</v>
      </c>
      <c r="F143" s="147"/>
      <c r="G143" s="182" t="s">
        <v>99</v>
      </c>
      <c r="H143" s="181" t="s">
        <v>205</v>
      </c>
      <c r="I143" s="200">
        <v>41710</v>
      </c>
      <c r="J143" s="181">
        <v>1</v>
      </c>
      <c r="K143" s="181">
        <v>1</v>
      </c>
      <c r="L143" s="181">
        <v>2</v>
      </c>
      <c r="M143" s="181">
        <v>12</v>
      </c>
      <c r="N143" s="186" t="s">
        <v>96</v>
      </c>
    </row>
    <row r="144" spans="1:14" ht="38.25" x14ac:dyDescent="0.25">
      <c r="A144" s="181">
        <v>92</v>
      </c>
      <c r="B144" s="302" t="s">
        <v>363</v>
      </c>
      <c r="C144" s="181"/>
      <c r="D144" s="181" t="s">
        <v>49</v>
      </c>
      <c r="E144" s="182" t="s">
        <v>50</v>
      </c>
      <c r="F144" s="147"/>
      <c r="G144" s="182" t="s">
        <v>99</v>
      </c>
      <c r="H144" s="181" t="s">
        <v>205</v>
      </c>
      <c r="I144" s="200">
        <v>41710</v>
      </c>
      <c r="J144" s="181">
        <v>1</v>
      </c>
      <c r="K144" s="181">
        <v>1</v>
      </c>
      <c r="L144" s="181">
        <v>2</v>
      </c>
      <c r="M144" s="181">
        <v>12</v>
      </c>
      <c r="N144" s="186" t="s">
        <v>96</v>
      </c>
    </row>
    <row r="145" spans="1:14" ht="28.5" customHeight="1" x14ac:dyDescent="0.25">
      <c r="A145" s="181">
        <v>93</v>
      </c>
      <c r="B145" s="302" t="s">
        <v>93</v>
      </c>
      <c r="C145" s="181"/>
      <c r="D145" s="181" t="s">
        <v>49</v>
      </c>
      <c r="E145" s="182" t="s">
        <v>50</v>
      </c>
      <c r="F145" s="147"/>
      <c r="G145" s="182" t="s">
        <v>99</v>
      </c>
      <c r="H145" s="181" t="s">
        <v>205</v>
      </c>
      <c r="I145" s="200">
        <v>41710</v>
      </c>
      <c r="J145" s="181">
        <v>1</v>
      </c>
      <c r="K145" s="181">
        <v>1</v>
      </c>
      <c r="L145" s="181">
        <v>2</v>
      </c>
      <c r="M145" s="181">
        <v>1</v>
      </c>
      <c r="N145" s="186" t="s">
        <v>96</v>
      </c>
    </row>
    <row r="146" spans="1:14" ht="25.5" x14ac:dyDescent="0.25">
      <c r="A146" s="181">
        <v>94</v>
      </c>
      <c r="B146" s="302" t="s">
        <v>94</v>
      </c>
      <c r="C146" s="181"/>
      <c r="D146" s="181" t="s">
        <v>49</v>
      </c>
      <c r="E146" s="182" t="s">
        <v>50</v>
      </c>
      <c r="F146" s="147"/>
      <c r="G146" s="182" t="s">
        <v>99</v>
      </c>
      <c r="H146" s="181" t="s">
        <v>205</v>
      </c>
      <c r="I146" s="200">
        <v>41710</v>
      </c>
      <c r="J146" s="181">
        <v>1</v>
      </c>
      <c r="K146" s="181">
        <v>1</v>
      </c>
      <c r="L146" s="181">
        <v>2</v>
      </c>
      <c r="M146" s="181">
        <v>272</v>
      </c>
      <c r="N146" s="186" t="s">
        <v>196</v>
      </c>
    </row>
    <row r="147" spans="1:14" ht="25.5" x14ac:dyDescent="0.25">
      <c r="A147" s="181">
        <v>95</v>
      </c>
      <c r="B147" s="302" t="s">
        <v>238</v>
      </c>
      <c r="C147" s="181"/>
      <c r="D147" s="181" t="s">
        <v>49</v>
      </c>
      <c r="E147" s="182" t="s">
        <v>50</v>
      </c>
      <c r="F147" s="147"/>
      <c r="G147" s="182" t="s">
        <v>99</v>
      </c>
      <c r="H147" s="181" t="s">
        <v>205</v>
      </c>
      <c r="I147" s="200">
        <v>41710</v>
      </c>
      <c r="J147" s="181">
        <v>1</v>
      </c>
      <c r="K147" s="181">
        <v>1</v>
      </c>
      <c r="L147" s="181">
        <v>2</v>
      </c>
      <c r="M147" s="181">
        <v>85</v>
      </c>
      <c r="N147" s="186" t="s">
        <v>196</v>
      </c>
    </row>
    <row r="148" spans="1:14" ht="25.5" customHeight="1" x14ac:dyDescent="0.25">
      <c r="A148" s="181">
        <v>96</v>
      </c>
      <c r="B148" s="303" t="s">
        <v>239</v>
      </c>
      <c r="C148" s="181"/>
      <c r="D148" s="181" t="s">
        <v>49</v>
      </c>
      <c r="E148" s="182" t="s">
        <v>50</v>
      </c>
      <c r="F148" s="147"/>
      <c r="G148" s="182" t="s">
        <v>99</v>
      </c>
      <c r="H148" s="181" t="s">
        <v>205</v>
      </c>
      <c r="I148" s="200">
        <v>41710</v>
      </c>
      <c r="J148" s="181">
        <v>1</v>
      </c>
      <c r="K148" s="181">
        <v>1</v>
      </c>
      <c r="L148" s="181">
        <v>2</v>
      </c>
      <c r="M148" s="181">
        <v>437</v>
      </c>
      <c r="N148" s="228"/>
    </row>
    <row r="149" spans="1:14" ht="28.5" x14ac:dyDescent="0.25">
      <c r="A149" s="181">
        <v>97</v>
      </c>
      <c r="B149" s="303" t="s">
        <v>372</v>
      </c>
      <c r="C149" s="147"/>
      <c r="D149" s="181" t="s">
        <v>49</v>
      </c>
      <c r="E149" s="182" t="s">
        <v>50</v>
      </c>
      <c r="F149" s="147"/>
      <c r="G149" s="182" t="s">
        <v>99</v>
      </c>
      <c r="H149" s="181" t="s">
        <v>205</v>
      </c>
      <c r="I149" s="200">
        <v>41710</v>
      </c>
      <c r="J149" s="181">
        <v>1</v>
      </c>
      <c r="K149" s="181">
        <v>1</v>
      </c>
      <c r="L149" s="181">
        <v>2</v>
      </c>
      <c r="M149" s="181">
        <v>1105</v>
      </c>
      <c r="N149" s="186" t="s">
        <v>96</v>
      </c>
    </row>
    <row r="150" spans="1:14" x14ac:dyDescent="0.25">
      <c r="A150" s="181"/>
      <c r="B150" s="300" t="s">
        <v>273</v>
      </c>
      <c r="C150" s="147"/>
      <c r="D150" s="181"/>
      <c r="E150" s="182"/>
      <c r="F150" s="147"/>
      <c r="G150" s="182"/>
      <c r="H150" s="181"/>
      <c r="I150" s="200"/>
      <c r="J150" s="181"/>
      <c r="K150" s="181"/>
      <c r="L150" s="181"/>
      <c r="M150" s="147">
        <f>SUM(M142:M149)</f>
        <v>1970</v>
      </c>
      <c r="N150" s="186"/>
    </row>
    <row r="151" spans="1:14" ht="30" customHeight="1" x14ac:dyDescent="0.25">
      <c r="A151" s="181"/>
      <c r="B151" s="351" t="s">
        <v>329</v>
      </c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186" t="s">
        <v>96</v>
      </c>
    </row>
    <row r="152" spans="1:14" ht="56.25" customHeight="1" x14ac:dyDescent="0.25">
      <c r="A152" s="181">
        <v>98</v>
      </c>
      <c r="B152" s="302" t="s">
        <v>98</v>
      </c>
      <c r="C152" s="181"/>
      <c r="D152" s="181" t="s">
        <v>49</v>
      </c>
      <c r="E152" s="182" t="s">
        <v>50</v>
      </c>
      <c r="F152" s="147"/>
      <c r="G152" s="182" t="s">
        <v>99</v>
      </c>
      <c r="H152" s="181" t="s">
        <v>236</v>
      </c>
      <c r="I152" s="200">
        <v>41701</v>
      </c>
      <c r="J152" s="181">
        <v>1</v>
      </c>
      <c r="K152" s="181">
        <v>1</v>
      </c>
      <c r="L152" s="181">
        <v>1</v>
      </c>
      <c r="M152" s="181">
        <v>2629</v>
      </c>
      <c r="N152" s="229" t="s">
        <v>10</v>
      </c>
    </row>
    <row r="153" spans="1:14" ht="80.25" customHeight="1" x14ac:dyDescent="0.25">
      <c r="A153" s="181">
        <v>99</v>
      </c>
      <c r="B153" s="302" t="s">
        <v>325</v>
      </c>
      <c r="C153" s="181"/>
      <c r="D153" s="181" t="s">
        <v>49</v>
      </c>
      <c r="E153" s="182" t="s">
        <v>50</v>
      </c>
      <c r="F153" s="147"/>
      <c r="G153" s="182" t="s">
        <v>99</v>
      </c>
      <c r="H153" s="181" t="s">
        <v>236</v>
      </c>
      <c r="I153" s="200">
        <v>41701</v>
      </c>
      <c r="J153" s="181">
        <v>1</v>
      </c>
      <c r="K153" s="181">
        <v>1</v>
      </c>
      <c r="L153" s="181">
        <v>1</v>
      </c>
      <c r="M153" s="181">
        <v>797</v>
      </c>
      <c r="N153" s="186"/>
    </row>
    <row r="154" spans="1:14" ht="20.25" customHeight="1" x14ac:dyDescent="0.25">
      <c r="A154" s="181"/>
      <c r="B154" s="300" t="s">
        <v>273</v>
      </c>
      <c r="C154" s="181"/>
      <c r="D154" s="181"/>
      <c r="E154" s="182"/>
      <c r="F154" s="147"/>
      <c r="G154" s="182"/>
      <c r="H154" s="181"/>
      <c r="I154" s="200"/>
      <c r="J154" s="181"/>
      <c r="K154" s="181"/>
      <c r="L154" s="181"/>
      <c r="M154" s="147">
        <f>M152+M153</f>
        <v>3426</v>
      </c>
      <c r="N154" s="186"/>
    </row>
    <row r="155" spans="1:14" ht="30" customHeight="1" x14ac:dyDescent="0.25">
      <c r="A155" s="181"/>
      <c r="B155" s="351" t="s">
        <v>415</v>
      </c>
      <c r="C155" s="351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186" t="s">
        <v>96</v>
      </c>
    </row>
    <row r="156" spans="1:14" ht="56.25" customHeight="1" x14ac:dyDescent="0.25">
      <c r="A156" s="181">
        <v>100</v>
      </c>
      <c r="B156" s="302" t="s">
        <v>416</v>
      </c>
      <c r="C156" s="181"/>
      <c r="D156" s="181" t="s">
        <v>49</v>
      </c>
      <c r="E156" s="182" t="s">
        <v>50</v>
      </c>
      <c r="F156" s="147"/>
      <c r="G156" s="182" t="s">
        <v>99</v>
      </c>
      <c r="H156" s="181">
        <v>37</v>
      </c>
      <c r="I156" s="200">
        <v>41816</v>
      </c>
      <c r="J156" s="181">
        <v>1</v>
      </c>
      <c r="K156" s="181">
        <v>1</v>
      </c>
      <c r="L156" s="181">
        <v>1</v>
      </c>
      <c r="M156" s="181">
        <v>251</v>
      </c>
      <c r="N156" s="229" t="s">
        <v>10</v>
      </c>
    </row>
    <row r="157" spans="1:14" ht="56.25" customHeight="1" x14ac:dyDescent="0.25">
      <c r="A157" s="181">
        <v>101</v>
      </c>
      <c r="B157" s="302" t="s">
        <v>365</v>
      </c>
      <c r="C157" s="181"/>
      <c r="D157" s="181" t="s">
        <v>49</v>
      </c>
      <c r="E157" s="182" t="s">
        <v>50</v>
      </c>
      <c r="F157" s="147"/>
      <c r="G157" s="182" t="s">
        <v>99</v>
      </c>
      <c r="H157" s="181">
        <v>37</v>
      </c>
      <c r="I157" s="200">
        <v>41816</v>
      </c>
      <c r="J157" s="181">
        <v>1</v>
      </c>
      <c r="K157" s="181">
        <v>1</v>
      </c>
      <c r="L157" s="181">
        <v>1</v>
      </c>
      <c r="M157" s="181">
        <v>2008</v>
      </c>
      <c r="N157" s="229" t="s">
        <v>10</v>
      </c>
    </row>
    <row r="158" spans="1:14" ht="20.25" customHeight="1" x14ac:dyDescent="0.25">
      <c r="A158" s="181"/>
      <c r="B158" s="300" t="s">
        <v>273</v>
      </c>
      <c r="C158" s="181"/>
      <c r="D158" s="181"/>
      <c r="E158" s="182"/>
      <c r="F158" s="147"/>
      <c r="G158" s="182"/>
      <c r="H158" s="181"/>
      <c r="I158" s="200"/>
      <c r="J158" s="181"/>
      <c r="K158" s="181"/>
      <c r="L158" s="181"/>
      <c r="M158" s="147">
        <f>SUM(M156:M157)</f>
        <v>2259</v>
      </c>
      <c r="N158" s="186"/>
    </row>
    <row r="159" spans="1:14" ht="20.25" customHeight="1" x14ac:dyDescent="0.25">
      <c r="A159" s="181"/>
      <c r="B159" s="300" t="s">
        <v>274</v>
      </c>
      <c r="C159" s="181"/>
      <c r="D159" s="181"/>
      <c r="E159" s="182"/>
      <c r="F159" s="147"/>
      <c r="G159" s="182"/>
      <c r="H159" s="181"/>
      <c r="I159" s="200"/>
      <c r="J159" s="181"/>
      <c r="K159" s="181"/>
      <c r="L159" s="181"/>
      <c r="M159" s="147">
        <f>M150+M154+M158</f>
        <v>7655</v>
      </c>
      <c r="N159" s="186"/>
    </row>
    <row r="160" spans="1:14" ht="30" customHeight="1" x14ac:dyDescent="0.25">
      <c r="A160" s="230" t="s">
        <v>6</v>
      </c>
      <c r="B160" s="308" t="s">
        <v>442</v>
      </c>
      <c r="C160" s="229" t="s">
        <v>58</v>
      </c>
      <c r="D160" s="229" t="s">
        <v>58</v>
      </c>
      <c r="E160" s="229" t="s">
        <v>64</v>
      </c>
      <c r="F160" s="229" t="s">
        <v>149</v>
      </c>
      <c r="G160" s="229" t="s">
        <v>96</v>
      </c>
      <c r="H160" s="229" t="s">
        <v>206</v>
      </c>
      <c r="I160" s="229" t="s">
        <v>64</v>
      </c>
      <c r="J160" s="229" t="s">
        <v>95</v>
      </c>
      <c r="K160" s="229" t="s">
        <v>95</v>
      </c>
      <c r="L160" s="229" t="s">
        <v>95</v>
      </c>
      <c r="M160" s="239">
        <f>M159+M138+M116+M79</f>
        <v>98755</v>
      </c>
      <c r="N160" s="181"/>
    </row>
    <row r="161" spans="1:16" ht="33.6" customHeight="1" x14ac:dyDescent="0.25">
      <c r="A161" s="354" t="s">
        <v>65</v>
      </c>
      <c r="B161" s="355"/>
      <c r="C161" s="355"/>
      <c r="D161" s="355"/>
      <c r="E161" s="355"/>
      <c r="F161" s="355"/>
      <c r="G161" s="355"/>
      <c r="H161" s="355"/>
      <c r="I161" s="355"/>
      <c r="J161" s="355"/>
      <c r="K161" s="355"/>
      <c r="L161" s="355"/>
      <c r="M161" s="355"/>
      <c r="N161" s="181">
        <v>8</v>
      </c>
    </row>
    <row r="162" spans="1:16" ht="33" customHeight="1" x14ac:dyDescent="0.25">
      <c r="A162" s="354" t="s">
        <v>66</v>
      </c>
      <c r="B162" s="355"/>
      <c r="C162" s="355"/>
      <c r="D162" s="355"/>
      <c r="E162" s="355"/>
      <c r="F162" s="355"/>
      <c r="G162" s="355"/>
      <c r="H162" s="355"/>
      <c r="I162" s="355"/>
      <c r="J162" s="355"/>
      <c r="K162" s="355"/>
      <c r="L162" s="355"/>
      <c r="M162" s="355"/>
      <c r="N162" s="181" t="s">
        <v>378</v>
      </c>
    </row>
    <row r="163" spans="1:16" ht="33" customHeight="1" x14ac:dyDescent="0.25">
      <c r="A163" s="354" t="s">
        <v>67</v>
      </c>
      <c r="B163" s="355"/>
      <c r="C163" s="355"/>
      <c r="D163" s="355"/>
      <c r="E163" s="355"/>
      <c r="F163" s="355"/>
      <c r="G163" s="355"/>
      <c r="H163" s="355"/>
      <c r="I163" s="355"/>
      <c r="J163" s="355"/>
      <c r="K163" s="355"/>
      <c r="L163" s="355"/>
      <c r="M163" s="355"/>
      <c r="N163" s="181" t="s">
        <v>377</v>
      </c>
    </row>
    <row r="164" spans="1:16" ht="33" customHeight="1" x14ac:dyDescent="0.25">
      <c r="A164" s="354" t="s">
        <v>207</v>
      </c>
      <c r="B164" s="355"/>
      <c r="C164" s="355"/>
      <c r="D164" s="355"/>
      <c r="E164" s="355"/>
      <c r="F164" s="355"/>
      <c r="G164" s="355"/>
      <c r="H164" s="355"/>
      <c r="I164" s="355"/>
      <c r="J164" s="355"/>
      <c r="K164" s="355"/>
      <c r="L164" s="355"/>
      <c r="M164" s="355"/>
      <c r="N164" s="181" t="s">
        <v>213</v>
      </c>
      <c r="O164" s="231"/>
    </row>
    <row r="165" spans="1:16" ht="33" customHeight="1" x14ac:dyDescent="0.25">
      <c r="A165" s="354" t="s">
        <v>68</v>
      </c>
      <c r="B165" s="355"/>
      <c r="C165" s="355"/>
      <c r="D165" s="355"/>
      <c r="E165" s="355"/>
      <c r="F165" s="355"/>
      <c r="G165" s="355"/>
      <c r="H165" s="355"/>
      <c r="I165" s="355"/>
      <c r="J165" s="355"/>
      <c r="K165" s="355"/>
      <c r="L165" s="355"/>
      <c r="M165" s="355"/>
      <c r="N165" s="186">
        <v>28</v>
      </c>
    </row>
    <row r="166" spans="1:16" ht="33" customHeight="1" x14ac:dyDescent="0.25">
      <c r="A166" s="354" t="s">
        <v>69</v>
      </c>
      <c r="B166" s="355"/>
      <c r="C166" s="355"/>
      <c r="D166" s="355"/>
      <c r="E166" s="355"/>
      <c r="F166" s="355"/>
      <c r="G166" s="355"/>
      <c r="H166" s="355"/>
      <c r="I166" s="355"/>
      <c r="J166" s="355"/>
      <c r="K166" s="355"/>
      <c r="L166" s="355"/>
      <c r="M166" s="355"/>
      <c r="N166" s="186">
        <v>20</v>
      </c>
    </row>
    <row r="167" spans="1:16" ht="46.5" customHeight="1" x14ac:dyDescent="0.25">
      <c r="A167" s="354" t="s">
        <v>70</v>
      </c>
      <c r="B167" s="355"/>
      <c r="C167" s="355"/>
      <c r="D167" s="355"/>
      <c r="E167" s="355"/>
      <c r="F167" s="355"/>
      <c r="G167" s="355"/>
      <c r="H167" s="355"/>
      <c r="I167" s="355"/>
      <c r="J167" s="355"/>
      <c r="K167" s="355"/>
      <c r="L167" s="355"/>
      <c r="M167" s="355"/>
      <c r="N167" s="186">
        <v>8</v>
      </c>
    </row>
    <row r="168" spans="1:16" ht="34.5" customHeight="1" x14ac:dyDescent="0.25">
      <c r="A168" s="372" t="s">
        <v>221</v>
      </c>
      <c r="B168" s="373"/>
      <c r="C168" s="373"/>
      <c r="D168" s="373"/>
      <c r="E168" s="373"/>
      <c r="F168" s="373"/>
      <c r="G168" s="373"/>
      <c r="H168" s="373"/>
      <c r="I168" s="373"/>
      <c r="J168" s="373"/>
      <c r="K168" s="373"/>
      <c r="L168" s="373"/>
      <c r="M168" s="373"/>
      <c r="N168" s="374"/>
    </row>
    <row r="169" spans="1:16" ht="33.75" customHeight="1" x14ac:dyDescent="0.25">
      <c r="A169" s="372" t="s">
        <v>222</v>
      </c>
      <c r="B169" s="373"/>
      <c r="C169" s="373"/>
      <c r="D169" s="373"/>
      <c r="E169" s="373"/>
      <c r="F169" s="373"/>
      <c r="G169" s="373"/>
      <c r="H169" s="373"/>
      <c r="I169" s="373"/>
      <c r="J169" s="373"/>
      <c r="K169" s="373"/>
      <c r="L169" s="373"/>
      <c r="M169" s="373"/>
      <c r="N169" s="374"/>
    </row>
    <row r="170" spans="1:16" s="150" customFormat="1" ht="24" customHeight="1" x14ac:dyDescent="0.25">
      <c r="A170" s="375" t="s">
        <v>368</v>
      </c>
      <c r="B170" s="376"/>
      <c r="C170" s="376"/>
      <c r="D170" s="376"/>
      <c r="E170" s="376"/>
      <c r="F170" s="376"/>
      <c r="G170" s="376"/>
      <c r="H170" s="376"/>
      <c r="I170" s="376"/>
      <c r="J170" s="376"/>
      <c r="K170" s="376"/>
      <c r="L170" s="376"/>
      <c r="M170" s="376"/>
      <c r="N170" s="377"/>
      <c r="P170" s="155"/>
    </row>
    <row r="171" spans="1:16" s="150" customFormat="1" ht="46.5" customHeight="1" x14ac:dyDescent="0.25">
      <c r="A171" s="356" t="s">
        <v>380</v>
      </c>
      <c r="B171" s="356"/>
      <c r="C171" s="356"/>
      <c r="D171" s="356"/>
      <c r="E171" s="356"/>
      <c r="F171" s="356"/>
      <c r="G171" s="356"/>
      <c r="H171" s="356"/>
      <c r="I171" s="356"/>
      <c r="J171" s="356"/>
      <c r="K171" s="356"/>
      <c r="L171" s="356"/>
      <c r="M171" s="356"/>
      <c r="N171" s="356"/>
      <c r="P171" s="155"/>
    </row>
    <row r="172" spans="1:16" s="150" customFormat="1" ht="33.75" customHeight="1" x14ac:dyDescent="0.25">
      <c r="A172" s="357" t="s">
        <v>379</v>
      </c>
      <c r="B172" s="358"/>
      <c r="C172" s="358"/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9"/>
      <c r="P172" s="155"/>
    </row>
    <row r="173" spans="1:16" s="150" customFormat="1" x14ac:dyDescent="0.25">
      <c r="A173" s="232"/>
      <c r="B173" s="8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P173" s="155"/>
    </row>
    <row r="174" spans="1:16" s="150" customFormat="1" ht="31.5" customHeight="1" x14ac:dyDescent="0.25">
      <c r="A174" s="352" t="s">
        <v>369</v>
      </c>
      <c r="B174" s="352"/>
      <c r="C174" s="352"/>
      <c r="D174" s="206"/>
      <c r="E174" s="206"/>
      <c r="F174" s="353"/>
      <c r="G174" s="353"/>
      <c r="H174" s="352" t="s">
        <v>353</v>
      </c>
      <c r="I174" s="352"/>
      <c r="J174" s="352"/>
      <c r="P174" s="155"/>
    </row>
    <row r="175" spans="1:16" s="150" customFormat="1" ht="15.75" x14ac:dyDescent="0.25">
      <c r="A175" s="207"/>
      <c r="B175" s="267"/>
      <c r="C175" s="208"/>
      <c r="D175" s="209"/>
      <c r="H175" s="210"/>
      <c r="I175" s="210"/>
      <c r="J175" s="210"/>
      <c r="P175" s="155"/>
    </row>
    <row r="176" spans="1:16" s="149" customFormat="1" ht="20.25" customHeight="1" x14ac:dyDescent="0.25">
      <c r="A176" s="211" t="s">
        <v>301</v>
      </c>
      <c r="B176" s="108"/>
      <c r="C176" s="211"/>
      <c r="D176" s="206"/>
      <c r="E176" s="206"/>
      <c r="F176" s="211"/>
      <c r="G176" s="211"/>
      <c r="H176" s="212" t="s">
        <v>288</v>
      </c>
      <c r="I176" s="212"/>
      <c r="J176" s="213"/>
      <c r="P176" s="216"/>
    </row>
    <row r="177" spans="1:16" s="214" customFormat="1" ht="15.75" x14ac:dyDescent="0.25">
      <c r="A177" s="346" t="s">
        <v>370</v>
      </c>
      <c r="B177" s="346"/>
      <c r="C177" s="346"/>
      <c r="P177" s="217"/>
    </row>
  </sheetData>
  <autoFilter ref="A5:N169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48">
    <mergeCell ref="B27:N27"/>
    <mergeCell ref="F1:N1"/>
    <mergeCell ref="A168:N168"/>
    <mergeCell ref="A169:N169"/>
    <mergeCell ref="A170:N170"/>
    <mergeCell ref="A167:M167"/>
    <mergeCell ref="A165:M165"/>
    <mergeCell ref="A166:M166"/>
    <mergeCell ref="A164:M164"/>
    <mergeCell ref="B69:N69"/>
    <mergeCell ref="A127:M127"/>
    <mergeCell ref="A128:M128"/>
    <mergeCell ref="A161:M161"/>
    <mergeCell ref="B151:M151"/>
    <mergeCell ref="B66:N66"/>
    <mergeCell ref="A5:A6"/>
    <mergeCell ref="B119:N119"/>
    <mergeCell ref="B3:N3"/>
    <mergeCell ref="A4:N4"/>
    <mergeCell ref="C5:N5"/>
    <mergeCell ref="B10:N10"/>
    <mergeCell ref="B21:N21"/>
    <mergeCell ref="B8:N8"/>
    <mergeCell ref="B9:N9"/>
    <mergeCell ref="B5:B6"/>
    <mergeCell ref="B73:N73"/>
    <mergeCell ref="B80:N80"/>
    <mergeCell ref="B81:N81"/>
    <mergeCell ref="B35:N35"/>
    <mergeCell ref="B43:N43"/>
    <mergeCell ref="B51:N51"/>
    <mergeCell ref="B58:N58"/>
    <mergeCell ref="A2:B2"/>
    <mergeCell ref="A177:C177"/>
    <mergeCell ref="B82:N82"/>
    <mergeCell ref="B118:N118"/>
    <mergeCell ref="B117:N117"/>
    <mergeCell ref="A174:C174"/>
    <mergeCell ref="F174:G174"/>
    <mergeCell ref="H174:J174"/>
    <mergeCell ref="B141:M141"/>
    <mergeCell ref="B139:M139"/>
    <mergeCell ref="B140:M140"/>
    <mergeCell ref="A162:M162"/>
    <mergeCell ref="A163:M163"/>
    <mergeCell ref="B155:M155"/>
    <mergeCell ref="A171:N171"/>
    <mergeCell ref="A172:N172"/>
  </mergeCells>
  <pageMargins left="0.39370078740157483" right="0.39370078740157483" top="0.74803149606299213" bottom="0.74803149606299213" header="0.31496062992125984" footer="0.31496062992125984"/>
  <pageSetup paperSize="9" scale="84" orientation="landscape" horizontalDpi="180" verticalDpi="180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0"/>
  <sheetViews>
    <sheetView showWhiteSpace="0" topLeftCell="A28" zoomScaleNormal="100" zoomScaleSheetLayoutView="100" workbookViewId="0">
      <selection activeCell="A2" sqref="A2:B2"/>
    </sheetView>
  </sheetViews>
  <sheetFormatPr defaultRowHeight="15" x14ac:dyDescent="0.25"/>
  <cols>
    <col min="1" max="1" width="6.7109375" style="50" customWidth="1"/>
    <col min="2" max="2" width="50.85546875" style="50" customWidth="1"/>
    <col min="3" max="3" width="8.5703125" style="50" customWidth="1"/>
    <col min="4" max="4" width="6.7109375" style="50" customWidth="1"/>
    <col min="5" max="5" width="9.5703125" style="50" customWidth="1"/>
    <col min="6" max="6" width="10.7109375" style="50" customWidth="1"/>
    <col min="7" max="7" width="5.28515625" style="50" customWidth="1"/>
    <col min="8" max="8" width="5.7109375" style="50" customWidth="1"/>
    <col min="9" max="9" width="9.85546875" style="50" customWidth="1"/>
    <col min="10" max="10" width="8.7109375" style="50" customWidth="1"/>
    <col min="11" max="11" width="8.28515625" style="50" customWidth="1"/>
    <col min="12" max="12" width="7.85546875" style="50" customWidth="1"/>
    <col min="13" max="13" width="8.28515625" style="50" customWidth="1"/>
    <col min="14" max="14" width="6.5703125" style="50" customWidth="1"/>
    <col min="15" max="16384" width="9.140625" style="50"/>
  </cols>
  <sheetData>
    <row r="1" spans="1:14" ht="78" customHeight="1" x14ac:dyDescent="0.25">
      <c r="A1" s="112"/>
      <c r="B1" s="113"/>
      <c r="C1" s="113"/>
      <c r="D1" s="113"/>
      <c r="E1" s="113"/>
      <c r="F1" s="371" t="s">
        <v>420</v>
      </c>
      <c r="G1" s="371"/>
      <c r="H1" s="371"/>
      <c r="I1" s="371"/>
      <c r="J1" s="371"/>
      <c r="K1" s="371"/>
      <c r="L1" s="371"/>
      <c r="M1" s="371"/>
      <c r="N1" s="371"/>
    </row>
    <row r="2" spans="1:14" ht="23.45" customHeight="1" x14ac:dyDescent="0.25">
      <c r="A2" s="331" t="s">
        <v>444</v>
      </c>
      <c r="B2" s="331"/>
      <c r="C2" s="237"/>
      <c r="D2" s="237"/>
      <c r="E2" s="237"/>
      <c r="F2" s="237"/>
      <c r="G2" s="113"/>
      <c r="H2" s="113"/>
      <c r="I2" s="114"/>
      <c r="L2" s="90" t="s">
        <v>304</v>
      </c>
    </row>
    <row r="3" spans="1:14" ht="23.25" customHeight="1" x14ac:dyDescent="0.25">
      <c r="A3" s="115" t="s">
        <v>48</v>
      </c>
      <c r="B3" s="394" t="s">
        <v>147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spans="1:14" ht="15.75" customHeight="1" x14ac:dyDescent="0.25">
      <c r="A4" s="384" t="s">
        <v>38</v>
      </c>
      <c r="B4" s="384"/>
      <c r="C4" s="384"/>
      <c r="D4" s="384"/>
      <c r="E4" s="384"/>
      <c r="F4" s="384"/>
      <c r="G4" s="384"/>
      <c r="H4" s="384"/>
      <c r="I4" s="384"/>
      <c r="J4" s="385"/>
      <c r="K4" s="385"/>
      <c r="L4" s="385"/>
      <c r="M4" s="385"/>
      <c r="N4" s="385"/>
    </row>
    <row r="5" spans="1:14" ht="17.25" customHeight="1" x14ac:dyDescent="0.25">
      <c r="A5" s="386" t="s">
        <v>39</v>
      </c>
      <c r="B5" s="386" t="s">
        <v>40</v>
      </c>
      <c r="C5" s="386" t="s">
        <v>120</v>
      </c>
      <c r="D5" s="386"/>
      <c r="E5" s="386"/>
      <c r="F5" s="386"/>
      <c r="G5" s="386"/>
      <c r="H5" s="387"/>
      <c r="I5" s="387"/>
      <c r="J5" s="387"/>
      <c r="K5" s="387"/>
      <c r="L5" s="387"/>
      <c r="M5" s="387"/>
      <c r="N5" s="387"/>
    </row>
    <row r="6" spans="1:14" ht="98.25" customHeight="1" x14ac:dyDescent="0.25">
      <c r="A6" s="386"/>
      <c r="B6" s="386"/>
      <c r="C6" s="116" t="s">
        <v>62</v>
      </c>
      <c r="D6" s="116" t="s">
        <v>63</v>
      </c>
      <c r="E6" s="116" t="s">
        <v>118</v>
      </c>
      <c r="F6" s="116" t="s">
        <v>41</v>
      </c>
      <c r="G6" s="116" t="s">
        <v>119</v>
      </c>
      <c r="H6" s="116" t="s">
        <v>60</v>
      </c>
      <c r="I6" s="116" t="s">
        <v>61</v>
      </c>
      <c r="J6" s="116" t="s">
        <v>121</v>
      </c>
      <c r="K6" s="116" t="s">
        <v>122</v>
      </c>
      <c r="L6" s="116" t="s">
        <v>123</v>
      </c>
      <c r="M6" s="116" t="s">
        <v>198</v>
      </c>
      <c r="N6" s="116" t="s">
        <v>199</v>
      </c>
    </row>
    <row r="7" spans="1:14" ht="15.75" customHeight="1" x14ac:dyDescent="0.25">
      <c r="A7" s="24">
        <v>1</v>
      </c>
      <c r="B7" s="24">
        <v>2</v>
      </c>
      <c r="C7" s="24">
        <v>3</v>
      </c>
      <c r="D7" s="24">
        <v>5</v>
      </c>
      <c r="E7" s="24">
        <v>6</v>
      </c>
      <c r="F7" s="117">
        <v>7</v>
      </c>
      <c r="G7" s="24">
        <v>8</v>
      </c>
      <c r="H7" s="24">
        <v>9</v>
      </c>
      <c r="I7" s="24">
        <v>10</v>
      </c>
      <c r="J7" s="24">
        <v>11</v>
      </c>
      <c r="K7" s="24">
        <v>12</v>
      </c>
      <c r="L7" s="24">
        <v>13</v>
      </c>
      <c r="M7" s="24">
        <v>14</v>
      </c>
      <c r="N7" s="24">
        <v>15</v>
      </c>
    </row>
    <row r="8" spans="1:14" ht="24.75" customHeight="1" x14ac:dyDescent="0.25">
      <c r="A8" s="118"/>
      <c r="B8" s="390" t="s">
        <v>42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</row>
    <row r="9" spans="1:14" x14ac:dyDescent="0.25">
      <c r="A9" s="92"/>
      <c r="B9" s="391" t="s">
        <v>43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</row>
    <row r="10" spans="1:14" ht="27" customHeight="1" x14ac:dyDescent="0.25">
      <c r="A10" s="92"/>
      <c r="B10" s="396" t="s">
        <v>55</v>
      </c>
      <c r="C10" s="390"/>
      <c r="D10" s="390"/>
      <c r="E10" s="390"/>
      <c r="F10" s="390"/>
      <c r="G10" s="390"/>
      <c r="H10" s="392"/>
      <c r="I10" s="392"/>
      <c r="J10" s="392"/>
      <c r="K10" s="392"/>
      <c r="L10" s="392"/>
      <c r="M10" s="392"/>
      <c r="N10" s="392"/>
    </row>
    <row r="11" spans="1:14" ht="45.75" customHeight="1" x14ac:dyDescent="0.25">
      <c r="A11" s="92">
        <v>1</v>
      </c>
      <c r="B11" s="119" t="s">
        <v>79</v>
      </c>
      <c r="C11" s="92"/>
      <c r="D11" s="92" t="s">
        <v>49</v>
      </c>
      <c r="E11" s="120" t="s">
        <v>50</v>
      </c>
      <c r="F11" s="92"/>
      <c r="G11" s="92">
        <v>2</v>
      </c>
      <c r="H11" s="121" t="s">
        <v>214</v>
      </c>
      <c r="I11" s="122">
        <v>41418</v>
      </c>
      <c r="J11" s="92">
        <v>1</v>
      </c>
      <c r="K11" s="92">
        <v>1</v>
      </c>
      <c r="L11" s="92">
        <v>1</v>
      </c>
      <c r="M11" s="92">
        <v>5153</v>
      </c>
      <c r="N11" s="123" t="s">
        <v>196</v>
      </c>
    </row>
    <row r="12" spans="1:14" ht="39.75" customHeight="1" x14ac:dyDescent="0.25">
      <c r="A12" s="92">
        <v>2</v>
      </c>
      <c r="B12" s="119" t="s">
        <v>80</v>
      </c>
      <c r="C12" s="92"/>
      <c r="D12" s="92" t="s">
        <v>49</v>
      </c>
      <c r="E12" s="120" t="s">
        <v>50</v>
      </c>
      <c r="F12" s="92"/>
      <c r="G12" s="92">
        <v>2</v>
      </c>
      <c r="H12" s="121" t="s">
        <v>214</v>
      </c>
      <c r="I12" s="122">
        <v>41418</v>
      </c>
      <c r="J12" s="92">
        <v>1</v>
      </c>
      <c r="K12" s="92">
        <v>1</v>
      </c>
      <c r="L12" s="92">
        <v>1</v>
      </c>
      <c r="M12" s="92">
        <v>1763</v>
      </c>
      <c r="N12" s="123" t="s">
        <v>196</v>
      </c>
    </row>
    <row r="13" spans="1:14" ht="41.25" customHeight="1" x14ac:dyDescent="0.25">
      <c r="A13" s="92">
        <v>3</v>
      </c>
      <c r="B13" s="119" t="s">
        <v>285</v>
      </c>
      <c r="C13" s="92"/>
      <c r="D13" s="92" t="s">
        <v>49</v>
      </c>
      <c r="E13" s="120" t="s">
        <v>50</v>
      </c>
      <c r="F13" s="92"/>
      <c r="G13" s="92">
        <v>2</v>
      </c>
      <c r="H13" s="92">
        <v>4</v>
      </c>
      <c r="I13" s="124">
        <v>41418</v>
      </c>
      <c r="J13" s="92">
        <v>1</v>
      </c>
      <c r="K13" s="92">
        <v>1</v>
      </c>
      <c r="L13" s="92">
        <v>1</v>
      </c>
      <c r="M13" s="92">
        <v>1725</v>
      </c>
      <c r="N13" s="123" t="s">
        <v>196</v>
      </c>
    </row>
    <row r="14" spans="1:14" ht="45" customHeight="1" x14ac:dyDescent="0.25">
      <c r="A14" s="92">
        <v>4</v>
      </c>
      <c r="B14" s="119" t="s">
        <v>212</v>
      </c>
      <c r="C14" s="92"/>
      <c r="D14" s="92" t="s">
        <v>49</v>
      </c>
      <c r="E14" s="120" t="s">
        <v>50</v>
      </c>
      <c r="F14" s="92"/>
      <c r="G14" s="92">
        <v>2</v>
      </c>
      <c r="H14" s="92">
        <v>4</v>
      </c>
      <c r="I14" s="124">
        <v>41418</v>
      </c>
      <c r="J14" s="92">
        <v>1</v>
      </c>
      <c r="K14" s="92">
        <v>1</v>
      </c>
      <c r="L14" s="92">
        <v>1</v>
      </c>
      <c r="M14" s="92">
        <v>1475</v>
      </c>
      <c r="N14" s="123" t="s">
        <v>196</v>
      </c>
    </row>
    <row r="15" spans="1:14" ht="60" customHeight="1" x14ac:dyDescent="0.25">
      <c r="A15" s="92">
        <v>5</v>
      </c>
      <c r="B15" s="119" t="s">
        <v>81</v>
      </c>
      <c r="C15" s="103"/>
      <c r="D15" s="92" t="s">
        <v>49</v>
      </c>
      <c r="E15" s="120" t="s">
        <v>50</v>
      </c>
      <c r="F15" s="103"/>
      <c r="G15" s="103" t="s">
        <v>99</v>
      </c>
      <c r="H15" s="92">
        <v>4</v>
      </c>
      <c r="I15" s="124">
        <v>41418</v>
      </c>
      <c r="J15" s="92">
        <v>1</v>
      </c>
      <c r="K15" s="92">
        <v>1</v>
      </c>
      <c r="L15" s="92">
        <v>1</v>
      </c>
      <c r="M15" s="92">
        <v>0</v>
      </c>
      <c r="N15" s="123" t="s">
        <v>196</v>
      </c>
    </row>
    <row r="16" spans="1:14" ht="27.75" customHeight="1" x14ac:dyDescent="0.25">
      <c r="A16" s="92"/>
      <c r="B16" s="125" t="s">
        <v>273</v>
      </c>
      <c r="C16" s="103"/>
      <c r="D16" s="92"/>
      <c r="E16" s="120"/>
      <c r="F16" s="103"/>
      <c r="G16" s="103"/>
      <c r="H16" s="92"/>
      <c r="I16" s="124"/>
      <c r="J16" s="92"/>
      <c r="K16" s="92"/>
      <c r="L16" s="92"/>
      <c r="M16" s="118">
        <f>SUM(M11:M15)</f>
        <v>10116</v>
      </c>
      <c r="N16" s="123"/>
    </row>
    <row r="17" spans="1:14" ht="37.9" customHeight="1" x14ac:dyDescent="0.25">
      <c r="A17" s="92"/>
      <c r="B17" s="396" t="s">
        <v>56</v>
      </c>
      <c r="C17" s="390"/>
      <c r="D17" s="390"/>
      <c r="E17" s="390"/>
      <c r="F17" s="390"/>
      <c r="G17" s="390"/>
      <c r="H17" s="392"/>
      <c r="I17" s="392"/>
      <c r="J17" s="392"/>
      <c r="K17" s="392"/>
      <c r="L17" s="392"/>
      <c r="M17" s="392"/>
      <c r="N17" s="392"/>
    </row>
    <row r="18" spans="1:14" ht="57" customHeight="1" x14ac:dyDescent="0.25">
      <c r="A18" s="92">
        <v>6</v>
      </c>
      <c r="B18" s="126" t="s">
        <v>82</v>
      </c>
      <c r="C18" s="92"/>
      <c r="D18" s="92" t="s">
        <v>49</v>
      </c>
      <c r="E18" s="120" t="s">
        <v>50</v>
      </c>
      <c r="F18" s="92"/>
      <c r="G18" s="92">
        <v>2</v>
      </c>
      <c r="H18" s="121" t="s">
        <v>214</v>
      </c>
      <c r="I18" s="122">
        <v>41418</v>
      </c>
      <c r="J18" s="92">
        <v>1</v>
      </c>
      <c r="K18" s="92">
        <v>1</v>
      </c>
      <c r="L18" s="92">
        <v>1</v>
      </c>
      <c r="M18" s="92">
        <v>0</v>
      </c>
      <c r="N18" s="123" t="s">
        <v>196</v>
      </c>
    </row>
    <row r="19" spans="1:14" ht="70.5" customHeight="1" x14ac:dyDescent="0.25">
      <c r="A19" s="92">
        <v>7</v>
      </c>
      <c r="B19" s="119" t="s">
        <v>83</v>
      </c>
      <c r="C19" s="92"/>
      <c r="D19" s="92" t="s">
        <v>49</v>
      </c>
      <c r="E19" s="120" t="s">
        <v>50</v>
      </c>
      <c r="F19" s="92"/>
      <c r="G19" s="92">
        <v>2</v>
      </c>
      <c r="H19" s="121" t="s">
        <v>214</v>
      </c>
      <c r="I19" s="122">
        <v>41418</v>
      </c>
      <c r="J19" s="92">
        <v>1</v>
      </c>
      <c r="K19" s="92">
        <v>1</v>
      </c>
      <c r="L19" s="92">
        <v>1</v>
      </c>
      <c r="M19" s="92">
        <v>483</v>
      </c>
      <c r="N19" s="123" t="s">
        <v>196</v>
      </c>
    </row>
    <row r="20" spans="1:14" ht="57" customHeight="1" x14ac:dyDescent="0.25">
      <c r="A20" s="92">
        <v>8</v>
      </c>
      <c r="B20" s="119" t="s">
        <v>84</v>
      </c>
      <c r="C20" s="92"/>
      <c r="D20" s="92" t="s">
        <v>49</v>
      </c>
      <c r="E20" s="120" t="s">
        <v>50</v>
      </c>
      <c r="F20" s="92"/>
      <c r="G20" s="92">
        <v>2</v>
      </c>
      <c r="H20" s="121" t="s">
        <v>214</v>
      </c>
      <c r="I20" s="122">
        <v>41418</v>
      </c>
      <c r="J20" s="92">
        <v>1</v>
      </c>
      <c r="K20" s="92">
        <v>1</v>
      </c>
      <c r="L20" s="92">
        <v>1</v>
      </c>
      <c r="M20" s="92">
        <v>246</v>
      </c>
      <c r="N20" s="123" t="s">
        <v>196</v>
      </c>
    </row>
    <row r="21" spans="1:14" ht="42" customHeight="1" x14ac:dyDescent="0.25">
      <c r="A21" s="92">
        <v>9</v>
      </c>
      <c r="B21" s="119" t="s">
        <v>85</v>
      </c>
      <c r="C21" s="92"/>
      <c r="D21" s="92" t="s">
        <v>49</v>
      </c>
      <c r="E21" s="120" t="s">
        <v>50</v>
      </c>
      <c r="F21" s="92"/>
      <c r="G21" s="92">
        <v>2</v>
      </c>
      <c r="H21" s="121" t="s">
        <v>214</v>
      </c>
      <c r="I21" s="122">
        <v>41418</v>
      </c>
      <c r="J21" s="92">
        <v>1</v>
      </c>
      <c r="K21" s="92">
        <v>1</v>
      </c>
      <c r="L21" s="92">
        <v>1</v>
      </c>
      <c r="M21" s="92">
        <v>662</v>
      </c>
      <c r="N21" s="123" t="s">
        <v>196</v>
      </c>
    </row>
    <row r="22" spans="1:14" ht="53.25" customHeight="1" x14ac:dyDescent="0.25">
      <c r="A22" s="92">
        <v>10</v>
      </c>
      <c r="B22" s="119" t="s">
        <v>86</v>
      </c>
      <c r="C22" s="92"/>
      <c r="D22" s="92" t="s">
        <v>49</v>
      </c>
      <c r="E22" s="120" t="s">
        <v>50</v>
      </c>
      <c r="F22" s="92"/>
      <c r="G22" s="92">
        <v>2</v>
      </c>
      <c r="H22" s="121" t="s">
        <v>214</v>
      </c>
      <c r="I22" s="122">
        <v>41418</v>
      </c>
      <c r="J22" s="92">
        <v>1</v>
      </c>
      <c r="K22" s="92">
        <v>1</v>
      </c>
      <c r="L22" s="92">
        <v>1</v>
      </c>
      <c r="M22" s="92">
        <v>444</v>
      </c>
      <c r="N22" s="123" t="s">
        <v>196</v>
      </c>
    </row>
    <row r="23" spans="1:14" ht="28.5" customHeight="1" x14ac:dyDescent="0.25">
      <c r="A23" s="92">
        <v>11</v>
      </c>
      <c r="B23" s="119" t="s">
        <v>87</v>
      </c>
      <c r="C23" s="92"/>
      <c r="D23" s="92" t="s">
        <v>49</v>
      </c>
      <c r="E23" s="120" t="s">
        <v>50</v>
      </c>
      <c r="F23" s="92"/>
      <c r="G23" s="92">
        <v>2</v>
      </c>
      <c r="H23" s="121" t="s">
        <v>214</v>
      </c>
      <c r="I23" s="122">
        <v>41418</v>
      </c>
      <c r="J23" s="92">
        <v>1</v>
      </c>
      <c r="K23" s="92">
        <v>1</v>
      </c>
      <c r="L23" s="92">
        <v>1</v>
      </c>
      <c r="M23" s="92">
        <v>404</v>
      </c>
      <c r="N23" s="123" t="s">
        <v>196</v>
      </c>
    </row>
    <row r="24" spans="1:14" ht="19.5" customHeight="1" x14ac:dyDescent="0.25">
      <c r="A24" s="92"/>
      <c r="B24" s="125" t="s">
        <v>273</v>
      </c>
      <c r="C24" s="92"/>
      <c r="D24" s="92"/>
      <c r="E24" s="120"/>
      <c r="F24" s="92"/>
      <c r="G24" s="92"/>
      <c r="H24" s="121"/>
      <c r="I24" s="122"/>
      <c r="J24" s="92"/>
      <c r="K24" s="92"/>
      <c r="L24" s="92"/>
      <c r="M24" s="118">
        <f>SUM(M18:M23)</f>
        <v>2239</v>
      </c>
      <c r="N24" s="123"/>
    </row>
    <row r="25" spans="1:14" ht="15.75" customHeight="1" x14ac:dyDescent="0.25">
      <c r="A25" s="92"/>
      <c r="B25" s="125" t="s">
        <v>275</v>
      </c>
      <c r="C25" s="92"/>
      <c r="D25" s="92"/>
      <c r="E25" s="120"/>
      <c r="F25" s="92"/>
      <c r="G25" s="92"/>
      <c r="H25" s="121"/>
      <c r="I25" s="122"/>
      <c r="J25" s="92"/>
      <c r="K25" s="92"/>
      <c r="L25" s="92"/>
      <c r="M25" s="118">
        <f>M24+M16</f>
        <v>12355</v>
      </c>
      <c r="N25" s="123"/>
    </row>
    <row r="26" spans="1:14" ht="35.450000000000003" customHeight="1" x14ac:dyDescent="0.25">
      <c r="A26" s="92"/>
      <c r="B26" s="390" t="s">
        <v>44</v>
      </c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</row>
    <row r="27" spans="1:14" ht="15.6" customHeight="1" x14ac:dyDescent="0.25">
      <c r="A27" s="92"/>
      <c r="B27" s="388" t="s">
        <v>43</v>
      </c>
      <c r="C27" s="388"/>
      <c r="D27" s="388"/>
      <c r="E27" s="388"/>
      <c r="F27" s="388"/>
      <c r="G27" s="388"/>
      <c r="H27" s="389"/>
      <c r="I27" s="389"/>
      <c r="J27" s="389"/>
      <c r="K27" s="389"/>
      <c r="L27" s="389"/>
      <c r="M27" s="389"/>
      <c r="N27" s="389"/>
    </row>
    <row r="28" spans="1:14" ht="14.45" customHeight="1" x14ac:dyDescent="0.25">
      <c r="A28" s="92"/>
      <c r="B28" s="390" t="s">
        <v>57</v>
      </c>
      <c r="C28" s="390"/>
      <c r="D28" s="390"/>
      <c r="E28" s="390"/>
      <c r="F28" s="390"/>
      <c r="G28" s="390"/>
      <c r="H28" s="392"/>
      <c r="I28" s="392"/>
      <c r="J28" s="392"/>
      <c r="K28" s="392"/>
      <c r="L28" s="392"/>
      <c r="M28" s="392"/>
      <c r="N28" s="392"/>
    </row>
    <row r="29" spans="1:14" ht="32.25" customHeight="1" x14ac:dyDescent="0.25">
      <c r="A29" s="92"/>
      <c r="B29" s="390" t="s">
        <v>45</v>
      </c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</row>
    <row r="30" spans="1:14" x14ac:dyDescent="0.25">
      <c r="A30" s="92"/>
      <c r="B30" s="391" t="s">
        <v>43</v>
      </c>
      <c r="C30" s="391"/>
      <c r="D30" s="391"/>
      <c r="E30" s="391"/>
      <c r="F30" s="391"/>
      <c r="G30" s="391"/>
      <c r="H30" s="389"/>
      <c r="I30" s="389"/>
      <c r="J30" s="389"/>
      <c r="K30" s="389"/>
      <c r="L30" s="389"/>
      <c r="M30" s="389"/>
      <c r="N30" s="389"/>
    </row>
    <row r="31" spans="1:14" ht="15" customHeight="1" x14ac:dyDescent="0.25">
      <c r="A31" s="92"/>
      <c r="B31" s="390" t="s">
        <v>57</v>
      </c>
      <c r="C31" s="390"/>
      <c r="D31" s="390"/>
      <c r="E31" s="390"/>
      <c r="F31" s="390"/>
      <c r="G31" s="390"/>
      <c r="H31" s="392"/>
      <c r="I31" s="392"/>
      <c r="J31" s="392"/>
      <c r="K31" s="392"/>
      <c r="L31" s="392"/>
      <c r="M31" s="392"/>
      <c r="N31" s="392"/>
    </row>
    <row r="32" spans="1:14" ht="23.25" customHeight="1" x14ac:dyDescent="0.25">
      <c r="A32" s="92"/>
      <c r="B32" s="390" t="s">
        <v>46</v>
      </c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</row>
    <row r="33" spans="1:14" ht="22.15" customHeight="1" x14ac:dyDescent="0.25">
      <c r="A33" s="92"/>
      <c r="B33" s="391" t="s">
        <v>43</v>
      </c>
      <c r="C33" s="391"/>
      <c r="D33" s="391"/>
      <c r="E33" s="391"/>
      <c r="F33" s="391"/>
      <c r="G33" s="391"/>
      <c r="H33" s="389"/>
      <c r="I33" s="389"/>
      <c r="J33" s="389"/>
      <c r="K33" s="389"/>
      <c r="L33" s="389"/>
      <c r="M33" s="389"/>
      <c r="N33" s="389"/>
    </row>
    <row r="34" spans="1:14" ht="22.15" customHeight="1" x14ac:dyDescent="0.25">
      <c r="A34" s="92"/>
      <c r="B34" s="390" t="s">
        <v>57</v>
      </c>
      <c r="C34" s="390"/>
      <c r="D34" s="390"/>
      <c r="E34" s="390"/>
      <c r="F34" s="390"/>
      <c r="G34" s="390"/>
      <c r="H34" s="392"/>
      <c r="I34" s="392"/>
      <c r="J34" s="392"/>
      <c r="K34" s="392"/>
      <c r="L34" s="392"/>
      <c r="M34" s="392"/>
      <c r="N34" s="392"/>
    </row>
    <row r="35" spans="1:14" ht="32.25" customHeight="1" x14ac:dyDescent="0.25">
      <c r="A35" s="127" t="s">
        <v>6</v>
      </c>
      <c r="B35" s="118" t="s">
        <v>215</v>
      </c>
      <c r="C35" s="128" t="s">
        <v>95</v>
      </c>
      <c r="D35" s="128" t="s">
        <v>58</v>
      </c>
      <c r="E35" s="128" t="s">
        <v>64</v>
      </c>
      <c r="F35" s="128" t="s">
        <v>64</v>
      </c>
      <c r="G35" s="128" t="s">
        <v>96</v>
      </c>
      <c r="H35" s="128" t="s">
        <v>58</v>
      </c>
      <c r="I35" s="128" t="s">
        <v>64</v>
      </c>
      <c r="J35" s="128" t="s">
        <v>95</v>
      </c>
      <c r="K35" s="128" t="s">
        <v>95</v>
      </c>
      <c r="L35" s="128" t="s">
        <v>95</v>
      </c>
      <c r="M35" s="240">
        <f>M25</f>
        <v>12355</v>
      </c>
      <c r="N35" s="128" t="s">
        <v>10</v>
      </c>
    </row>
    <row r="36" spans="1:14" ht="27" customHeight="1" x14ac:dyDescent="0.25">
      <c r="A36" s="378" t="s">
        <v>65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68">
        <v>2</v>
      </c>
    </row>
    <row r="37" spans="1:14" ht="27" customHeight="1" x14ac:dyDescent="0.25">
      <c r="A37" s="378" t="s">
        <v>284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68" t="s">
        <v>197</v>
      </c>
    </row>
    <row r="38" spans="1:14" ht="27" customHeight="1" x14ac:dyDescent="0.25">
      <c r="A38" s="378" t="s">
        <v>216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68" t="s">
        <v>197</v>
      </c>
    </row>
    <row r="39" spans="1:14" ht="27" customHeight="1" x14ac:dyDescent="0.25">
      <c r="A39" s="378" t="s">
        <v>217</v>
      </c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68" t="s">
        <v>197</v>
      </c>
    </row>
    <row r="40" spans="1:14" ht="27" customHeight="1" x14ac:dyDescent="0.25">
      <c r="A40" s="378" t="s">
        <v>68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68">
        <v>2</v>
      </c>
    </row>
    <row r="41" spans="1:14" ht="27" customHeight="1" x14ac:dyDescent="0.25">
      <c r="A41" s="378" t="s">
        <v>69</v>
      </c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68">
        <v>2</v>
      </c>
    </row>
    <row r="42" spans="1:14" ht="27" customHeight="1" x14ac:dyDescent="0.25">
      <c r="A42" s="378" t="s">
        <v>70</v>
      </c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68">
        <v>0</v>
      </c>
    </row>
    <row r="43" spans="1:14" ht="34.5" customHeight="1" x14ac:dyDescent="0.25">
      <c r="A43" s="381" t="s">
        <v>200</v>
      </c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</row>
    <row r="44" spans="1:14" ht="32.25" customHeight="1" x14ac:dyDescent="0.25">
      <c r="A44" s="381" t="s">
        <v>202</v>
      </c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</row>
    <row r="45" spans="1:14" ht="49.9" customHeight="1" x14ac:dyDescent="0.25">
      <c r="A45" s="393" t="s">
        <v>283</v>
      </c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</row>
    <row r="47" spans="1:14" s="86" customFormat="1" ht="20.25" customHeight="1" x14ac:dyDescent="0.25">
      <c r="A47" s="334" t="s">
        <v>369</v>
      </c>
      <c r="B47" s="334"/>
      <c r="C47" s="334"/>
      <c r="D47" s="105"/>
      <c r="E47" s="105"/>
      <c r="F47" s="339"/>
      <c r="G47" s="339"/>
      <c r="H47" s="334" t="s">
        <v>353</v>
      </c>
      <c r="I47" s="334"/>
      <c r="J47" s="334"/>
    </row>
    <row r="48" spans="1:14" s="86" customFormat="1" ht="15.75" x14ac:dyDescent="0.25">
      <c r="A48" s="106"/>
      <c r="B48" s="148"/>
      <c r="C48" s="84"/>
      <c r="D48" s="102"/>
      <c r="H48" s="94"/>
      <c r="I48" s="94"/>
      <c r="J48" s="94"/>
    </row>
    <row r="49" spans="1:10" s="108" customFormat="1" ht="20.25" customHeight="1" x14ac:dyDescent="0.25">
      <c r="A49" s="107" t="s">
        <v>301</v>
      </c>
      <c r="B49" s="149"/>
      <c r="C49" s="107"/>
      <c r="D49" s="105"/>
      <c r="E49" s="105"/>
      <c r="F49" s="107"/>
      <c r="G49" s="107"/>
      <c r="H49" s="109" t="s">
        <v>288</v>
      </c>
      <c r="I49" s="109"/>
      <c r="J49" s="110"/>
    </row>
    <row r="50" spans="1:10" s="111" customFormat="1" ht="15.75" x14ac:dyDescent="0.25">
      <c r="A50" s="383" t="s">
        <v>370</v>
      </c>
      <c r="B50" s="383"/>
      <c r="C50" s="383"/>
    </row>
  </sheetData>
  <mergeCells count="34">
    <mergeCell ref="F1:N1"/>
    <mergeCell ref="B3:N3"/>
    <mergeCell ref="A42:M42"/>
    <mergeCell ref="A43:N43"/>
    <mergeCell ref="B30:N30"/>
    <mergeCell ref="B10:N10"/>
    <mergeCell ref="B17:N17"/>
    <mergeCell ref="B32:N32"/>
    <mergeCell ref="B33:N33"/>
    <mergeCell ref="B34:N34"/>
    <mergeCell ref="A37:M37"/>
    <mergeCell ref="B31:N31"/>
    <mergeCell ref="A36:M36"/>
    <mergeCell ref="A39:M39"/>
    <mergeCell ref="A2:B2"/>
    <mergeCell ref="B28:N28"/>
    <mergeCell ref="B29:N29"/>
    <mergeCell ref="B26:N26"/>
    <mergeCell ref="A47:C47"/>
    <mergeCell ref="H47:J47"/>
    <mergeCell ref="A45:N45"/>
    <mergeCell ref="A4:N4"/>
    <mergeCell ref="A5:A6"/>
    <mergeCell ref="B5:B6"/>
    <mergeCell ref="C5:N5"/>
    <mergeCell ref="B27:N27"/>
    <mergeCell ref="B8:N8"/>
    <mergeCell ref="B9:N9"/>
    <mergeCell ref="A40:M40"/>
    <mergeCell ref="A41:M41"/>
    <mergeCell ref="A38:M38"/>
    <mergeCell ref="A44:N44"/>
    <mergeCell ref="A50:C50"/>
    <mergeCell ref="F47:G47"/>
  </mergeCells>
  <pageMargins left="0.39370078740157483" right="0.39370078740157483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7"/>
  <sheetViews>
    <sheetView topLeftCell="A73" zoomScaleNormal="100" workbookViewId="0">
      <selection activeCell="B9" sqref="B9:N9"/>
    </sheetView>
  </sheetViews>
  <sheetFormatPr defaultRowHeight="15" x14ac:dyDescent="0.25"/>
  <cols>
    <col min="1" max="1" width="6.28515625" style="170" customWidth="1"/>
    <col min="2" max="2" width="51.7109375" style="170" customWidth="1"/>
    <col min="3" max="3" width="8.5703125" style="170" customWidth="1"/>
    <col min="4" max="4" width="6.7109375" style="170" customWidth="1"/>
    <col min="5" max="5" width="9.5703125" style="170" customWidth="1"/>
    <col min="6" max="6" width="7.7109375" style="170" customWidth="1"/>
    <col min="7" max="7" width="5.28515625" style="170" customWidth="1"/>
    <col min="8" max="8" width="8.28515625" style="170" customWidth="1"/>
    <col min="9" max="9" width="12" style="170" customWidth="1"/>
    <col min="10" max="10" width="8.7109375" style="170" customWidth="1"/>
    <col min="11" max="11" width="8.28515625" style="170" customWidth="1"/>
    <col min="12" max="12" width="7.85546875" style="170" customWidth="1"/>
    <col min="13" max="13" width="8" style="170" customWidth="1"/>
    <col min="14" max="14" width="6.5703125" style="170" customWidth="1"/>
    <col min="15" max="15" width="9.140625" style="170"/>
    <col min="16" max="16" width="9.140625" style="215"/>
    <col min="17" max="16384" width="9.140625" style="170"/>
  </cols>
  <sheetData>
    <row r="1" spans="1:14" ht="81" customHeight="1" x14ac:dyDescent="0.25">
      <c r="A1" s="171"/>
      <c r="B1" s="172"/>
      <c r="C1" s="172"/>
      <c r="D1" s="172"/>
      <c r="E1" s="172"/>
      <c r="F1" s="371" t="s">
        <v>420</v>
      </c>
      <c r="G1" s="371"/>
      <c r="H1" s="371"/>
      <c r="I1" s="371"/>
      <c r="J1" s="371"/>
      <c r="K1" s="371"/>
      <c r="L1" s="371"/>
      <c r="M1" s="371"/>
      <c r="N1" s="371"/>
    </row>
    <row r="2" spans="1:14" ht="23.45" customHeight="1" x14ac:dyDescent="0.25">
      <c r="A2" s="331" t="s">
        <v>444</v>
      </c>
      <c r="B2" s="331"/>
      <c r="C2" s="238"/>
      <c r="D2" s="238"/>
      <c r="E2" s="238"/>
      <c r="F2" s="238"/>
      <c r="G2" s="173"/>
      <c r="H2" s="173"/>
      <c r="I2" s="174"/>
      <c r="L2" s="175" t="s">
        <v>305</v>
      </c>
    </row>
    <row r="3" spans="1:14" ht="28.5" customHeight="1" x14ac:dyDescent="0.25">
      <c r="A3" s="176" t="s">
        <v>48</v>
      </c>
      <c r="B3" s="406" t="s">
        <v>686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15.75" customHeight="1" x14ac:dyDescent="0.25">
      <c r="A4" s="408" t="s">
        <v>38</v>
      </c>
      <c r="B4" s="408"/>
      <c r="C4" s="408"/>
      <c r="D4" s="408"/>
      <c r="E4" s="408"/>
      <c r="F4" s="408"/>
      <c r="G4" s="408"/>
      <c r="H4" s="408"/>
      <c r="I4" s="408"/>
      <c r="J4" s="409"/>
      <c r="K4" s="409"/>
      <c r="L4" s="409"/>
      <c r="M4" s="409"/>
      <c r="N4" s="409"/>
    </row>
    <row r="5" spans="1:14" ht="17.25" customHeight="1" x14ac:dyDescent="0.25">
      <c r="A5" s="410" t="s">
        <v>39</v>
      </c>
      <c r="B5" s="410" t="s">
        <v>40</v>
      </c>
      <c r="C5" s="410" t="s">
        <v>120</v>
      </c>
      <c r="D5" s="410"/>
      <c r="E5" s="410"/>
      <c r="F5" s="410"/>
      <c r="G5" s="410"/>
      <c r="H5" s="407"/>
      <c r="I5" s="407"/>
      <c r="J5" s="407"/>
      <c r="K5" s="407"/>
      <c r="L5" s="407"/>
      <c r="M5" s="407"/>
      <c r="N5" s="407"/>
    </row>
    <row r="6" spans="1:14" ht="134.25" customHeight="1" x14ac:dyDescent="0.25">
      <c r="A6" s="410"/>
      <c r="B6" s="410"/>
      <c r="C6" s="177" t="s">
        <v>62</v>
      </c>
      <c r="D6" s="177" t="s">
        <v>63</v>
      </c>
      <c r="E6" s="177" t="s">
        <v>118</v>
      </c>
      <c r="F6" s="177" t="s">
        <v>41</v>
      </c>
      <c r="G6" s="177" t="s">
        <v>119</v>
      </c>
      <c r="H6" s="177" t="s">
        <v>60</v>
      </c>
      <c r="I6" s="177" t="s">
        <v>61</v>
      </c>
      <c r="J6" s="177" t="s">
        <v>121</v>
      </c>
      <c r="K6" s="177" t="s">
        <v>122</v>
      </c>
      <c r="L6" s="177" t="s">
        <v>123</v>
      </c>
      <c r="M6" s="177" t="s">
        <v>198</v>
      </c>
      <c r="N6" s="177" t="s">
        <v>199</v>
      </c>
    </row>
    <row r="7" spans="1:14" ht="15.75" x14ac:dyDescent="0.25">
      <c r="A7" s="178">
        <v>1</v>
      </c>
      <c r="B7" s="178">
        <v>2</v>
      </c>
      <c r="C7" s="178">
        <v>3</v>
      </c>
      <c r="D7" s="178">
        <v>5</v>
      </c>
      <c r="E7" s="178">
        <v>6</v>
      </c>
      <c r="F7" s="179">
        <v>7</v>
      </c>
      <c r="G7" s="178">
        <v>8</v>
      </c>
      <c r="H7" s="178">
        <v>9</v>
      </c>
      <c r="I7" s="178">
        <v>10</v>
      </c>
      <c r="J7" s="178">
        <v>11</v>
      </c>
      <c r="K7" s="178">
        <v>12</v>
      </c>
      <c r="L7" s="178">
        <v>13</v>
      </c>
      <c r="M7" s="178">
        <v>14</v>
      </c>
      <c r="N7" s="178">
        <v>15</v>
      </c>
    </row>
    <row r="8" spans="1:14" ht="25.5" customHeight="1" x14ac:dyDescent="0.25">
      <c r="A8" s="147"/>
      <c r="B8" s="351" t="s">
        <v>42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6.5" customHeight="1" x14ac:dyDescent="0.25">
      <c r="A9" s="181"/>
      <c r="B9" s="366" t="s">
        <v>43</v>
      </c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</row>
    <row r="10" spans="1:14" ht="25.5" customHeight="1" x14ac:dyDescent="0.25">
      <c r="A10" s="181"/>
      <c r="B10" s="360" t="s">
        <v>327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spans="1:14" ht="51" x14ac:dyDescent="0.25">
      <c r="A11" s="181">
        <v>1</v>
      </c>
      <c r="B11" s="141" t="s">
        <v>388</v>
      </c>
      <c r="C11" s="182"/>
      <c r="D11" s="181" t="s">
        <v>49</v>
      </c>
      <c r="E11" s="182" t="s">
        <v>50</v>
      </c>
      <c r="F11" s="182"/>
      <c r="G11" s="182" t="s">
        <v>99</v>
      </c>
      <c r="H11" s="182" t="s">
        <v>203</v>
      </c>
      <c r="I11" s="183" t="s">
        <v>227</v>
      </c>
      <c r="J11" s="182" t="s">
        <v>204</v>
      </c>
      <c r="K11" s="182" t="s">
        <v>204</v>
      </c>
      <c r="L11" s="182" t="s">
        <v>99</v>
      </c>
      <c r="M11" s="184">
        <f>8+5</f>
        <v>13</v>
      </c>
      <c r="N11" s="182" t="s">
        <v>196</v>
      </c>
    </row>
    <row r="12" spans="1:14" ht="38.25" x14ac:dyDescent="0.25">
      <c r="A12" s="181">
        <v>2</v>
      </c>
      <c r="B12" s="141" t="s">
        <v>229</v>
      </c>
      <c r="C12" s="182"/>
      <c r="D12" s="181" t="s">
        <v>49</v>
      </c>
      <c r="E12" s="182" t="s">
        <v>50</v>
      </c>
      <c r="F12" s="182"/>
      <c r="G12" s="182" t="s">
        <v>99</v>
      </c>
      <c r="H12" s="182" t="s">
        <v>203</v>
      </c>
      <c r="I12" s="183" t="s">
        <v>227</v>
      </c>
      <c r="J12" s="182" t="s">
        <v>204</v>
      </c>
      <c r="K12" s="182" t="s">
        <v>204</v>
      </c>
      <c r="L12" s="182" t="s">
        <v>99</v>
      </c>
      <c r="M12" s="184">
        <v>3</v>
      </c>
      <c r="N12" s="182" t="s">
        <v>196</v>
      </c>
    </row>
    <row r="13" spans="1:14" ht="63.75" x14ac:dyDescent="0.25">
      <c r="A13" s="181">
        <v>3</v>
      </c>
      <c r="B13" s="141" t="s">
        <v>390</v>
      </c>
      <c r="C13" s="182"/>
      <c r="D13" s="181" t="s">
        <v>49</v>
      </c>
      <c r="E13" s="182" t="s">
        <v>50</v>
      </c>
      <c r="F13" s="182"/>
      <c r="G13" s="182" t="s">
        <v>99</v>
      </c>
      <c r="H13" s="182" t="s">
        <v>203</v>
      </c>
      <c r="I13" s="183" t="s">
        <v>227</v>
      </c>
      <c r="J13" s="182" t="s">
        <v>204</v>
      </c>
      <c r="K13" s="182" t="s">
        <v>204</v>
      </c>
      <c r="L13" s="182" t="s">
        <v>99</v>
      </c>
      <c r="M13" s="184">
        <v>0</v>
      </c>
      <c r="N13" s="182" t="s">
        <v>196</v>
      </c>
    </row>
    <row r="14" spans="1:14" ht="89.25" x14ac:dyDescent="0.25">
      <c r="A14" s="181">
        <v>4</v>
      </c>
      <c r="B14" s="141" t="s">
        <v>391</v>
      </c>
      <c r="C14" s="182"/>
      <c r="D14" s="181" t="s">
        <v>49</v>
      </c>
      <c r="E14" s="182" t="s">
        <v>50</v>
      </c>
      <c r="F14" s="182"/>
      <c r="G14" s="182" t="s">
        <v>99</v>
      </c>
      <c r="H14" s="182" t="s">
        <v>203</v>
      </c>
      <c r="I14" s="183" t="s">
        <v>227</v>
      </c>
      <c r="J14" s="182" t="s">
        <v>204</v>
      </c>
      <c r="K14" s="182" t="s">
        <v>204</v>
      </c>
      <c r="L14" s="182" t="s">
        <v>99</v>
      </c>
      <c r="M14" s="184">
        <v>3</v>
      </c>
      <c r="N14" s="182" t="s">
        <v>196</v>
      </c>
    </row>
    <row r="15" spans="1:14" ht="25.5" x14ac:dyDescent="0.25">
      <c r="A15" s="181">
        <v>5</v>
      </c>
      <c r="B15" s="141" t="s">
        <v>392</v>
      </c>
      <c r="C15" s="182"/>
      <c r="D15" s="181" t="s">
        <v>49</v>
      </c>
      <c r="E15" s="182" t="s">
        <v>50</v>
      </c>
      <c r="F15" s="182"/>
      <c r="G15" s="182" t="s">
        <v>99</v>
      </c>
      <c r="H15" s="182" t="s">
        <v>203</v>
      </c>
      <c r="I15" s="183" t="s">
        <v>227</v>
      </c>
      <c r="J15" s="182" t="s">
        <v>204</v>
      </c>
      <c r="K15" s="182" t="s">
        <v>204</v>
      </c>
      <c r="L15" s="182" t="s">
        <v>99</v>
      </c>
      <c r="M15" s="184">
        <v>0</v>
      </c>
      <c r="N15" s="182" t="s">
        <v>196</v>
      </c>
    </row>
    <row r="16" spans="1:14" ht="114.75" x14ac:dyDescent="0.25">
      <c r="A16" s="181">
        <v>6</v>
      </c>
      <c r="B16" s="141" t="s">
        <v>389</v>
      </c>
      <c r="C16" s="182"/>
      <c r="D16" s="181" t="s">
        <v>49</v>
      </c>
      <c r="E16" s="182" t="s">
        <v>50</v>
      </c>
      <c r="F16" s="182"/>
      <c r="G16" s="182" t="s">
        <v>99</v>
      </c>
      <c r="H16" s="182" t="s">
        <v>203</v>
      </c>
      <c r="I16" s="183" t="s">
        <v>227</v>
      </c>
      <c r="J16" s="182" t="s">
        <v>204</v>
      </c>
      <c r="K16" s="182" t="s">
        <v>204</v>
      </c>
      <c r="L16" s="182" t="s">
        <v>99</v>
      </c>
      <c r="M16" s="184">
        <v>0</v>
      </c>
      <c r="N16" s="182" t="s">
        <v>196</v>
      </c>
    </row>
    <row r="17" spans="1:15" ht="27.75" customHeight="1" x14ac:dyDescent="0.25">
      <c r="A17" s="181"/>
      <c r="B17" s="142" t="s">
        <v>273</v>
      </c>
      <c r="C17" s="182"/>
      <c r="D17" s="181"/>
      <c r="E17" s="182"/>
      <c r="F17" s="182"/>
      <c r="G17" s="182"/>
      <c r="H17" s="182"/>
      <c r="I17" s="183"/>
      <c r="J17" s="182"/>
      <c r="K17" s="182"/>
      <c r="L17" s="182"/>
      <c r="M17" s="185">
        <f>SUM(M11:M16)</f>
        <v>19</v>
      </c>
      <c r="N17" s="182"/>
    </row>
    <row r="18" spans="1:15" ht="27" customHeight="1" x14ac:dyDescent="0.25">
      <c r="A18" s="181"/>
      <c r="B18" s="360" t="s">
        <v>328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</row>
    <row r="19" spans="1:15" ht="27" customHeight="1" x14ac:dyDescent="0.25">
      <c r="A19" s="181">
        <v>7</v>
      </c>
      <c r="B19" s="143" t="s">
        <v>440</v>
      </c>
      <c r="C19" s="182"/>
      <c r="D19" s="181" t="s">
        <v>49</v>
      </c>
      <c r="E19" s="182" t="s">
        <v>50</v>
      </c>
      <c r="F19" s="182"/>
      <c r="G19" s="182" t="s">
        <v>99</v>
      </c>
      <c r="H19" s="182" t="s">
        <v>205</v>
      </c>
      <c r="I19" s="183" t="s">
        <v>230</v>
      </c>
      <c r="J19" s="182" t="s">
        <v>203</v>
      </c>
      <c r="K19" s="182" t="s">
        <v>203</v>
      </c>
      <c r="L19" s="182" t="s">
        <v>203</v>
      </c>
      <c r="M19" s="184">
        <v>0</v>
      </c>
      <c r="N19" s="182" t="s">
        <v>196</v>
      </c>
    </row>
    <row r="20" spans="1:15" ht="30" customHeight="1" x14ac:dyDescent="0.25">
      <c r="A20" s="181">
        <v>8</v>
      </c>
      <c r="B20" s="144" t="s">
        <v>71</v>
      </c>
      <c r="C20" s="182"/>
      <c r="D20" s="181" t="s">
        <v>49</v>
      </c>
      <c r="E20" s="182" t="s">
        <v>50</v>
      </c>
      <c r="F20" s="182"/>
      <c r="G20" s="182" t="s">
        <v>99</v>
      </c>
      <c r="H20" s="182" t="s">
        <v>205</v>
      </c>
      <c r="I20" s="183" t="s">
        <v>230</v>
      </c>
      <c r="J20" s="182" t="s">
        <v>203</v>
      </c>
      <c r="K20" s="182" t="s">
        <v>203</v>
      </c>
      <c r="L20" s="182" t="s">
        <v>203</v>
      </c>
      <c r="M20" s="184">
        <v>0</v>
      </c>
      <c r="N20" s="182" t="s">
        <v>196</v>
      </c>
    </row>
    <row r="21" spans="1:15" ht="87.75" customHeight="1" x14ac:dyDescent="0.25">
      <c r="A21" s="181">
        <v>9</v>
      </c>
      <c r="B21" s="144" t="s">
        <v>441</v>
      </c>
      <c r="C21" s="182"/>
      <c r="D21" s="181" t="s">
        <v>49</v>
      </c>
      <c r="E21" s="182" t="s">
        <v>50</v>
      </c>
      <c r="F21" s="182"/>
      <c r="G21" s="182" t="s">
        <v>99</v>
      </c>
      <c r="H21" s="182" t="s">
        <v>205</v>
      </c>
      <c r="I21" s="183" t="s">
        <v>230</v>
      </c>
      <c r="J21" s="182" t="s">
        <v>203</v>
      </c>
      <c r="K21" s="182" t="s">
        <v>203</v>
      </c>
      <c r="L21" s="182" t="s">
        <v>203</v>
      </c>
      <c r="M21" s="184">
        <v>0</v>
      </c>
      <c r="N21" s="182" t="s">
        <v>196</v>
      </c>
    </row>
    <row r="22" spans="1:15" ht="18" customHeight="1" x14ac:dyDescent="0.25">
      <c r="A22" s="181">
        <v>10</v>
      </c>
      <c r="B22" s="144" t="s">
        <v>72</v>
      </c>
      <c r="C22" s="182"/>
      <c r="D22" s="181" t="s">
        <v>49</v>
      </c>
      <c r="E22" s="182" t="s">
        <v>50</v>
      </c>
      <c r="F22" s="182"/>
      <c r="G22" s="182" t="s">
        <v>99</v>
      </c>
      <c r="H22" s="182" t="s">
        <v>205</v>
      </c>
      <c r="I22" s="183" t="s">
        <v>230</v>
      </c>
      <c r="J22" s="182" t="s">
        <v>203</v>
      </c>
      <c r="K22" s="182" t="s">
        <v>203</v>
      </c>
      <c r="L22" s="182" t="s">
        <v>203</v>
      </c>
      <c r="M22" s="184">
        <v>0</v>
      </c>
      <c r="N22" s="182" t="s">
        <v>196</v>
      </c>
    </row>
    <row r="23" spans="1:15" ht="26.25" customHeight="1" x14ac:dyDescent="0.25">
      <c r="A23" s="181"/>
      <c r="B23" s="142" t="s">
        <v>273</v>
      </c>
      <c r="C23" s="182"/>
      <c r="D23" s="181"/>
      <c r="E23" s="182"/>
      <c r="F23" s="182"/>
      <c r="G23" s="182"/>
      <c r="H23" s="182"/>
      <c r="I23" s="183"/>
      <c r="J23" s="182"/>
      <c r="K23" s="182"/>
      <c r="L23" s="182"/>
      <c r="M23" s="185">
        <f>SUM(M19:M22)</f>
        <v>0</v>
      </c>
      <c r="N23" s="182"/>
    </row>
    <row r="24" spans="1:15" ht="27.75" customHeight="1" x14ac:dyDescent="0.25">
      <c r="A24" s="181"/>
      <c r="B24" s="360" t="s">
        <v>52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</row>
    <row r="25" spans="1:15" ht="51" x14ac:dyDescent="0.25">
      <c r="A25" s="181">
        <v>11</v>
      </c>
      <c r="B25" s="144" t="s">
        <v>232</v>
      </c>
      <c r="C25" s="182"/>
      <c r="D25" s="181" t="s">
        <v>49</v>
      </c>
      <c r="E25" s="182" t="s">
        <v>50</v>
      </c>
      <c r="F25" s="182"/>
      <c r="G25" s="182" t="s">
        <v>99</v>
      </c>
      <c r="H25" s="186" t="s">
        <v>332</v>
      </c>
      <c r="I25" s="187">
        <v>41778</v>
      </c>
      <c r="J25" s="181">
        <v>1</v>
      </c>
      <c r="K25" s="181">
        <v>1</v>
      </c>
      <c r="L25" s="181">
        <v>2</v>
      </c>
      <c r="M25" s="169">
        <v>20</v>
      </c>
      <c r="N25" s="182" t="s">
        <v>196</v>
      </c>
      <c r="O25" s="188"/>
    </row>
    <row r="26" spans="1:15" ht="51" x14ac:dyDescent="0.25">
      <c r="A26" s="181">
        <v>12</v>
      </c>
      <c r="B26" s="144" t="s">
        <v>233</v>
      </c>
      <c r="C26" s="182"/>
      <c r="D26" s="181" t="s">
        <v>49</v>
      </c>
      <c r="E26" s="182" t="s">
        <v>50</v>
      </c>
      <c r="F26" s="182"/>
      <c r="G26" s="182" t="s">
        <v>99</v>
      </c>
      <c r="H26" s="186" t="s">
        <v>332</v>
      </c>
      <c r="I26" s="187">
        <v>41778</v>
      </c>
      <c r="J26" s="181">
        <v>1</v>
      </c>
      <c r="K26" s="181">
        <v>1</v>
      </c>
      <c r="L26" s="181">
        <v>2</v>
      </c>
      <c r="M26" s="169">
        <v>1</v>
      </c>
      <c r="N26" s="182" t="s">
        <v>196</v>
      </c>
      <c r="O26" s="188"/>
    </row>
    <row r="27" spans="1:15" ht="38.25" x14ac:dyDescent="0.25">
      <c r="A27" s="181">
        <v>13</v>
      </c>
      <c r="B27" s="144" t="s">
        <v>234</v>
      </c>
      <c r="C27" s="182"/>
      <c r="D27" s="181" t="s">
        <v>49</v>
      </c>
      <c r="E27" s="182" t="s">
        <v>50</v>
      </c>
      <c r="F27" s="182"/>
      <c r="G27" s="182" t="s">
        <v>99</v>
      </c>
      <c r="H27" s="186" t="s">
        <v>332</v>
      </c>
      <c r="I27" s="187">
        <v>41778</v>
      </c>
      <c r="J27" s="181">
        <v>1</v>
      </c>
      <c r="K27" s="181">
        <v>1</v>
      </c>
      <c r="L27" s="181">
        <v>2</v>
      </c>
      <c r="M27" s="169">
        <v>2</v>
      </c>
      <c r="N27" s="182" t="s">
        <v>196</v>
      </c>
    </row>
    <row r="28" spans="1:15" ht="30" x14ac:dyDescent="0.25">
      <c r="A28" s="181">
        <v>14</v>
      </c>
      <c r="B28" s="144" t="s">
        <v>419</v>
      </c>
      <c r="C28" s="182"/>
      <c r="D28" s="181" t="s">
        <v>49</v>
      </c>
      <c r="E28" s="182" t="s">
        <v>50</v>
      </c>
      <c r="F28" s="182"/>
      <c r="G28" s="182" t="s">
        <v>99</v>
      </c>
      <c r="H28" s="186" t="s">
        <v>332</v>
      </c>
      <c r="I28" s="187">
        <v>41778</v>
      </c>
      <c r="J28" s="181">
        <v>1</v>
      </c>
      <c r="K28" s="181">
        <v>1</v>
      </c>
      <c r="L28" s="181">
        <v>2</v>
      </c>
      <c r="M28" s="169">
        <v>0</v>
      </c>
      <c r="N28" s="182" t="s">
        <v>196</v>
      </c>
      <c r="O28" s="188"/>
    </row>
    <row r="29" spans="1:15" ht="106.5" customHeight="1" x14ac:dyDescent="0.25">
      <c r="A29" s="181"/>
      <c r="B29" s="144" t="s">
        <v>385</v>
      </c>
      <c r="C29" s="182"/>
      <c r="D29" s="181" t="s">
        <v>49</v>
      </c>
      <c r="E29" s="182" t="s">
        <v>50</v>
      </c>
      <c r="F29" s="182"/>
      <c r="G29" s="182" t="s">
        <v>99</v>
      </c>
      <c r="H29" s="186" t="s">
        <v>332</v>
      </c>
      <c r="I29" s="187">
        <v>41778</v>
      </c>
      <c r="J29" s="181">
        <v>1</v>
      </c>
      <c r="K29" s="181">
        <v>1</v>
      </c>
      <c r="L29" s="181">
        <v>2</v>
      </c>
      <c r="M29" s="181">
        <f>81+6</f>
        <v>87</v>
      </c>
      <c r="N29" s="182" t="s">
        <v>196</v>
      </c>
      <c r="O29" s="188"/>
    </row>
    <row r="30" spans="1:15" ht="105" customHeight="1" x14ac:dyDescent="0.25">
      <c r="A30" s="181"/>
      <c r="B30" s="144" t="s">
        <v>386</v>
      </c>
      <c r="C30" s="182"/>
      <c r="D30" s="181" t="s">
        <v>49</v>
      </c>
      <c r="E30" s="182" t="s">
        <v>50</v>
      </c>
      <c r="F30" s="182"/>
      <c r="G30" s="182" t="s">
        <v>99</v>
      </c>
      <c r="H30" s="186" t="s">
        <v>332</v>
      </c>
      <c r="I30" s="187">
        <v>41778</v>
      </c>
      <c r="J30" s="181">
        <v>1</v>
      </c>
      <c r="K30" s="181">
        <v>1</v>
      </c>
      <c r="L30" s="181">
        <v>2</v>
      </c>
      <c r="M30" s="181">
        <v>12</v>
      </c>
      <c r="N30" s="182" t="s">
        <v>196</v>
      </c>
      <c r="O30" s="188"/>
    </row>
    <row r="31" spans="1:15" ht="93" customHeight="1" x14ac:dyDescent="0.25">
      <c r="A31" s="181"/>
      <c r="B31" s="145" t="s">
        <v>387</v>
      </c>
      <c r="C31" s="182"/>
      <c r="D31" s="181" t="s">
        <v>49</v>
      </c>
      <c r="E31" s="182" t="s">
        <v>50</v>
      </c>
      <c r="F31" s="182"/>
      <c r="G31" s="182" t="s">
        <v>99</v>
      </c>
      <c r="H31" s="186" t="s">
        <v>332</v>
      </c>
      <c r="I31" s="187">
        <v>41778</v>
      </c>
      <c r="J31" s="181">
        <v>1</v>
      </c>
      <c r="K31" s="181">
        <v>1</v>
      </c>
      <c r="L31" s="181">
        <v>2</v>
      </c>
      <c r="M31" s="181">
        <v>358</v>
      </c>
      <c r="N31" s="182" t="s">
        <v>196</v>
      </c>
      <c r="O31" s="188"/>
    </row>
    <row r="32" spans="1:15" x14ac:dyDescent="0.25">
      <c r="A32" s="181"/>
      <c r="B32" s="142" t="s">
        <v>273</v>
      </c>
      <c r="C32" s="182"/>
      <c r="D32" s="181"/>
      <c r="E32" s="182"/>
      <c r="F32" s="182"/>
      <c r="G32" s="182"/>
      <c r="H32" s="186"/>
      <c r="I32" s="187"/>
      <c r="J32" s="181"/>
      <c r="K32" s="181"/>
      <c r="L32" s="181"/>
      <c r="M32" s="147">
        <f>SUM(M25:M31)</f>
        <v>480</v>
      </c>
      <c r="N32" s="182"/>
    </row>
    <row r="33" spans="1:14" ht="26.25" customHeight="1" x14ac:dyDescent="0.25">
      <c r="A33" s="181"/>
      <c r="B33" s="368" t="s">
        <v>54</v>
      </c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</row>
    <row r="34" spans="1:14" ht="42" customHeight="1" x14ac:dyDescent="0.25">
      <c r="A34" s="181">
        <v>15</v>
      </c>
      <c r="B34" s="146" t="s">
        <v>393</v>
      </c>
      <c r="C34" s="182"/>
      <c r="D34" s="181" t="s">
        <v>49</v>
      </c>
      <c r="E34" s="182" t="s">
        <v>50</v>
      </c>
      <c r="F34" s="182"/>
      <c r="G34" s="182" t="s">
        <v>99</v>
      </c>
      <c r="H34" s="186">
        <v>217</v>
      </c>
      <c r="I34" s="187">
        <v>41579</v>
      </c>
      <c r="J34" s="181">
        <v>1</v>
      </c>
      <c r="K34" s="181">
        <v>1</v>
      </c>
      <c r="L34" s="181">
        <v>1</v>
      </c>
      <c r="M34" s="181">
        <v>0</v>
      </c>
      <c r="N34" s="182" t="s">
        <v>196</v>
      </c>
    </row>
    <row r="35" spans="1:14" ht="42" customHeight="1" x14ac:dyDescent="0.25">
      <c r="A35" s="181">
        <v>16</v>
      </c>
      <c r="B35" s="146" t="s">
        <v>394</v>
      </c>
      <c r="C35" s="182"/>
      <c r="D35" s="181" t="s">
        <v>49</v>
      </c>
      <c r="E35" s="182" t="s">
        <v>50</v>
      </c>
      <c r="F35" s="182"/>
      <c r="G35" s="182" t="s">
        <v>99</v>
      </c>
      <c r="H35" s="186">
        <v>217</v>
      </c>
      <c r="I35" s="187">
        <v>41579</v>
      </c>
      <c r="J35" s="181">
        <v>1</v>
      </c>
      <c r="K35" s="181">
        <v>1</v>
      </c>
      <c r="L35" s="181">
        <v>1</v>
      </c>
      <c r="M35" s="181">
        <v>0</v>
      </c>
      <c r="N35" s="182" t="s">
        <v>196</v>
      </c>
    </row>
    <row r="36" spans="1:14" ht="42" customHeight="1" x14ac:dyDescent="0.25">
      <c r="A36" s="181">
        <v>17</v>
      </c>
      <c r="B36" s="146" t="s">
        <v>395</v>
      </c>
      <c r="C36" s="182"/>
      <c r="D36" s="181" t="s">
        <v>49</v>
      </c>
      <c r="E36" s="182" t="s">
        <v>50</v>
      </c>
      <c r="F36" s="182"/>
      <c r="G36" s="182" t="s">
        <v>99</v>
      </c>
      <c r="H36" s="186">
        <v>217</v>
      </c>
      <c r="I36" s="187">
        <v>41579</v>
      </c>
      <c r="J36" s="181">
        <v>1</v>
      </c>
      <c r="K36" s="181">
        <v>1</v>
      </c>
      <c r="L36" s="181">
        <v>1</v>
      </c>
      <c r="M36" s="181">
        <v>0</v>
      </c>
      <c r="N36" s="182" t="s">
        <v>196</v>
      </c>
    </row>
    <row r="37" spans="1:14" ht="42" customHeight="1" x14ac:dyDescent="0.25">
      <c r="A37" s="181">
        <v>18</v>
      </c>
      <c r="B37" s="146" t="s">
        <v>396</v>
      </c>
      <c r="C37" s="182"/>
      <c r="D37" s="181" t="s">
        <v>49</v>
      </c>
      <c r="E37" s="182" t="s">
        <v>50</v>
      </c>
      <c r="F37" s="182"/>
      <c r="G37" s="182" t="s">
        <v>99</v>
      </c>
      <c r="H37" s="186">
        <v>217</v>
      </c>
      <c r="I37" s="187">
        <v>41579</v>
      </c>
      <c r="J37" s="181">
        <v>1</v>
      </c>
      <c r="K37" s="181">
        <v>1</v>
      </c>
      <c r="L37" s="181">
        <v>1</v>
      </c>
      <c r="M37" s="181">
        <v>0</v>
      </c>
      <c r="N37" s="182" t="s">
        <v>196</v>
      </c>
    </row>
    <row r="38" spans="1:14" ht="42" customHeight="1" x14ac:dyDescent="0.25">
      <c r="A38" s="181">
        <v>19</v>
      </c>
      <c r="B38" s="146" t="s">
        <v>397</v>
      </c>
      <c r="C38" s="182"/>
      <c r="D38" s="181" t="s">
        <v>49</v>
      </c>
      <c r="E38" s="182" t="s">
        <v>50</v>
      </c>
      <c r="F38" s="182"/>
      <c r="G38" s="182" t="s">
        <v>99</v>
      </c>
      <c r="H38" s="186">
        <v>217</v>
      </c>
      <c r="I38" s="187">
        <v>41579</v>
      </c>
      <c r="J38" s="181">
        <v>1</v>
      </c>
      <c r="K38" s="181">
        <v>1</v>
      </c>
      <c r="L38" s="181">
        <v>1</v>
      </c>
      <c r="M38" s="181">
        <v>0</v>
      </c>
      <c r="N38" s="182" t="s">
        <v>196</v>
      </c>
    </row>
    <row r="39" spans="1:14" ht="42" customHeight="1" x14ac:dyDescent="0.25">
      <c r="A39" s="181">
        <v>20</v>
      </c>
      <c r="B39" s="146" t="s">
        <v>398</v>
      </c>
      <c r="C39" s="182"/>
      <c r="D39" s="181" t="s">
        <v>49</v>
      </c>
      <c r="E39" s="182" t="s">
        <v>50</v>
      </c>
      <c r="F39" s="182"/>
      <c r="G39" s="182" t="s">
        <v>99</v>
      </c>
      <c r="H39" s="186">
        <v>217</v>
      </c>
      <c r="I39" s="187">
        <v>41579</v>
      </c>
      <c r="J39" s="181">
        <v>1</v>
      </c>
      <c r="K39" s="181">
        <v>1</v>
      </c>
      <c r="L39" s="181">
        <v>1</v>
      </c>
      <c r="M39" s="181">
        <v>0</v>
      </c>
      <c r="N39" s="182" t="s">
        <v>196</v>
      </c>
    </row>
    <row r="40" spans="1:14" ht="25.5" customHeight="1" x14ac:dyDescent="0.25">
      <c r="A40" s="181"/>
      <c r="B40" s="142" t="s">
        <v>273</v>
      </c>
      <c r="C40" s="182"/>
      <c r="D40" s="181"/>
      <c r="E40" s="182"/>
      <c r="F40" s="182"/>
      <c r="G40" s="182"/>
      <c r="H40" s="186"/>
      <c r="I40" s="187"/>
      <c r="J40" s="181"/>
      <c r="K40" s="181"/>
      <c r="L40" s="181"/>
      <c r="M40" s="147">
        <f>SUM(M34:M39)</f>
        <v>0</v>
      </c>
      <c r="N40" s="182"/>
    </row>
    <row r="41" spans="1:14" ht="22.5" customHeight="1" x14ac:dyDescent="0.25">
      <c r="A41" s="189"/>
      <c r="B41" s="360" t="s">
        <v>55</v>
      </c>
      <c r="C41" s="404"/>
      <c r="D41" s="404"/>
      <c r="E41" s="404"/>
      <c r="F41" s="404"/>
      <c r="G41" s="404"/>
      <c r="H41" s="405"/>
      <c r="I41" s="405"/>
      <c r="J41" s="405"/>
      <c r="K41" s="405"/>
      <c r="L41" s="405"/>
      <c r="M41" s="405"/>
      <c r="N41" s="405"/>
    </row>
    <row r="42" spans="1:14" ht="54" customHeight="1" x14ac:dyDescent="0.25">
      <c r="A42" s="189">
        <v>21</v>
      </c>
      <c r="B42" s="190" t="s">
        <v>79</v>
      </c>
      <c r="C42" s="189"/>
      <c r="D42" s="189" t="s">
        <v>49</v>
      </c>
      <c r="E42" s="191" t="s">
        <v>50</v>
      </c>
      <c r="F42" s="189"/>
      <c r="G42" s="189">
        <v>2</v>
      </c>
      <c r="H42" s="192" t="s">
        <v>214</v>
      </c>
      <c r="I42" s="193">
        <v>41418</v>
      </c>
      <c r="J42" s="189">
        <v>1</v>
      </c>
      <c r="K42" s="189">
        <v>1</v>
      </c>
      <c r="L42" s="189">
        <v>1</v>
      </c>
      <c r="M42" s="189">
        <v>1515</v>
      </c>
      <c r="N42" s="194" t="s">
        <v>196</v>
      </c>
    </row>
    <row r="43" spans="1:14" ht="54" customHeight="1" x14ac:dyDescent="0.25">
      <c r="A43" s="189">
        <v>22</v>
      </c>
      <c r="B43" s="190" t="s">
        <v>80</v>
      </c>
      <c r="C43" s="189"/>
      <c r="D43" s="189" t="s">
        <v>49</v>
      </c>
      <c r="E43" s="191" t="s">
        <v>50</v>
      </c>
      <c r="F43" s="189"/>
      <c r="G43" s="189">
        <v>2</v>
      </c>
      <c r="H43" s="192" t="s">
        <v>214</v>
      </c>
      <c r="I43" s="193">
        <v>41418</v>
      </c>
      <c r="J43" s="189">
        <v>1</v>
      </c>
      <c r="K43" s="189">
        <v>1</v>
      </c>
      <c r="L43" s="189">
        <v>1</v>
      </c>
      <c r="M43" s="189">
        <v>1054</v>
      </c>
      <c r="N43" s="194" t="s">
        <v>196</v>
      </c>
    </row>
    <row r="44" spans="1:14" ht="54" customHeight="1" x14ac:dyDescent="0.25">
      <c r="A44" s="189">
        <v>23</v>
      </c>
      <c r="B44" s="190" t="s">
        <v>285</v>
      </c>
      <c r="C44" s="189"/>
      <c r="D44" s="189" t="s">
        <v>49</v>
      </c>
      <c r="E44" s="191" t="s">
        <v>50</v>
      </c>
      <c r="F44" s="189"/>
      <c r="G44" s="189">
        <v>2</v>
      </c>
      <c r="H44" s="189">
        <v>4</v>
      </c>
      <c r="I44" s="195">
        <v>41418</v>
      </c>
      <c r="J44" s="189">
        <v>1</v>
      </c>
      <c r="K44" s="189">
        <v>1</v>
      </c>
      <c r="L44" s="189">
        <v>1</v>
      </c>
      <c r="M44" s="189">
        <v>784</v>
      </c>
      <c r="N44" s="194" t="s">
        <v>196</v>
      </c>
    </row>
    <row r="45" spans="1:14" ht="54" customHeight="1" x14ac:dyDescent="0.25">
      <c r="A45" s="189">
        <v>24</v>
      </c>
      <c r="B45" s="190" t="s">
        <v>212</v>
      </c>
      <c r="C45" s="189"/>
      <c r="D45" s="189" t="s">
        <v>49</v>
      </c>
      <c r="E45" s="191" t="s">
        <v>50</v>
      </c>
      <c r="F45" s="189"/>
      <c r="G45" s="189">
        <v>2</v>
      </c>
      <c r="H45" s="189">
        <v>4</v>
      </c>
      <c r="I45" s="195">
        <v>41418</v>
      </c>
      <c r="J45" s="189">
        <v>1</v>
      </c>
      <c r="K45" s="189">
        <v>1</v>
      </c>
      <c r="L45" s="189">
        <v>1</v>
      </c>
      <c r="M45" s="189">
        <v>765</v>
      </c>
      <c r="N45" s="194" t="s">
        <v>196</v>
      </c>
    </row>
    <row r="46" spans="1:14" ht="54" customHeight="1" x14ac:dyDescent="0.25">
      <c r="A46" s="189">
        <v>25</v>
      </c>
      <c r="B46" s="190" t="s">
        <v>81</v>
      </c>
      <c r="C46" s="182"/>
      <c r="D46" s="189" t="s">
        <v>49</v>
      </c>
      <c r="E46" s="191" t="s">
        <v>50</v>
      </c>
      <c r="F46" s="182"/>
      <c r="G46" s="182" t="s">
        <v>99</v>
      </c>
      <c r="H46" s="189">
        <v>4</v>
      </c>
      <c r="I46" s="195">
        <v>41418</v>
      </c>
      <c r="J46" s="189">
        <v>1</v>
      </c>
      <c r="K46" s="189">
        <v>1</v>
      </c>
      <c r="L46" s="189">
        <v>1</v>
      </c>
      <c r="M46" s="189">
        <v>0</v>
      </c>
      <c r="N46" s="194" t="s">
        <v>196</v>
      </c>
    </row>
    <row r="47" spans="1:14" ht="22.5" customHeight="1" x14ac:dyDescent="0.25">
      <c r="A47" s="189"/>
      <c r="B47" s="196" t="s">
        <v>273</v>
      </c>
      <c r="C47" s="182"/>
      <c r="D47" s="189"/>
      <c r="E47" s="191"/>
      <c r="F47" s="182"/>
      <c r="G47" s="182"/>
      <c r="H47" s="189"/>
      <c r="I47" s="195"/>
      <c r="J47" s="189"/>
      <c r="K47" s="189"/>
      <c r="L47" s="189"/>
      <c r="M47" s="197">
        <f>SUM(M42:M46)</f>
        <v>4118</v>
      </c>
      <c r="N47" s="194"/>
    </row>
    <row r="48" spans="1:14" ht="37.5" customHeight="1" x14ac:dyDescent="0.25">
      <c r="A48" s="189"/>
      <c r="B48" s="360" t="s">
        <v>56</v>
      </c>
      <c r="C48" s="404"/>
      <c r="D48" s="404"/>
      <c r="E48" s="404"/>
      <c r="F48" s="404"/>
      <c r="G48" s="404"/>
      <c r="H48" s="405"/>
      <c r="I48" s="405"/>
      <c r="J48" s="405"/>
      <c r="K48" s="405"/>
      <c r="L48" s="405"/>
      <c r="M48" s="405"/>
      <c r="N48" s="405"/>
    </row>
    <row r="49" spans="1:15" ht="45" customHeight="1" x14ac:dyDescent="0.25">
      <c r="A49" s="189">
        <v>26</v>
      </c>
      <c r="B49" s="198" t="s">
        <v>82</v>
      </c>
      <c r="C49" s="189"/>
      <c r="D49" s="189" t="s">
        <v>49</v>
      </c>
      <c r="E49" s="191" t="s">
        <v>50</v>
      </c>
      <c r="F49" s="189"/>
      <c r="G49" s="189">
        <v>2</v>
      </c>
      <c r="H49" s="192" t="s">
        <v>214</v>
      </c>
      <c r="I49" s="193">
        <v>41418</v>
      </c>
      <c r="J49" s="189">
        <v>1</v>
      </c>
      <c r="K49" s="189">
        <v>1</v>
      </c>
      <c r="L49" s="189">
        <v>1</v>
      </c>
      <c r="M49" s="297">
        <v>0</v>
      </c>
      <c r="N49" s="194" t="s">
        <v>196</v>
      </c>
    </row>
    <row r="50" spans="1:15" ht="45" customHeight="1" x14ac:dyDescent="0.25">
      <c r="A50" s="189">
        <v>27</v>
      </c>
      <c r="B50" s="190" t="s">
        <v>83</v>
      </c>
      <c r="C50" s="189"/>
      <c r="D50" s="189" t="s">
        <v>49</v>
      </c>
      <c r="E50" s="191" t="s">
        <v>50</v>
      </c>
      <c r="F50" s="189"/>
      <c r="G50" s="189">
        <v>2</v>
      </c>
      <c r="H50" s="192" t="s">
        <v>214</v>
      </c>
      <c r="I50" s="193">
        <v>41418</v>
      </c>
      <c r="J50" s="189">
        <v>1</v>
      </c>
      <c r="K50" s="189">
        <v>1</v>
      </c>
      <c r="L50" s="189">
        <v>1</v>
      </c>
      <c r="M50" s="272">
        <v>87</v>
      </c>
      <c r="N50" s="194" t="s">
        <v>196</v>
      </c>
    </row>
    <row r="51" spans="1:15" ht="45" customHeight="1" x14ac:dyDescent="0.25">
      <c r="A51" s="189">
        <v>28</v>
      </c>
      <c r="B51" s="190" t="s">
        <v>84</v>
      </c>
      <c r="C51" s="189"/>
      <c r="D51" s="189" t="s">
        <v>49</v>
      </c>
      <c r="E51" s="191" t="s">
        <v>50</v>
      </c>
      <c r="F51" s="189"/>
      <c r="G51" s="189">
        <v>2</v>
      </c>
      <c r="H51" s="192" t="s">
        <v>214</v>
      </c>
      <c r="I51" s="193">
        <v>41418</v>
      </c>
      <c r="J51" s="189">
        <v>1</v>
      </c>
      <c r="K51" s="189">
        <v>1</v>
      </c>
      <c r="L51" s="189">
        <v>1</v>
      </c>
      <c r="M51" s="272">
        <v>33</v>
      </c>
      <c r="N51" s="194" t="s">
        <v>196</v>
      </c>
    </row>
    <row r="52" spans="1:15" ht="45" customHeight="1" x14ac:dyDescent="0.25">
      <c r="A52" s="189">
        <v>29</v>
      </c>
      <c r="B52" s="190" t="s">
        <v>85</v>
      </c>
      <c r="C52" s="189"/>
      <c r="D52" s="189" t="s">
        <v>49</v>
      </c>
      <c r="E52" s="191" t="s">
        <v>50</v>
      </c>
      <c r="F52" s="189"/>
      <c r="G52" s="189">
        <v>2</v>
      </c>
      <c r="H52" s="192" t="s">
        <v>214</v>
      </c>
      <c r="I52" s="193">
        <v>41418</v>
      </c>
      <c r="J52" s="189">
        <v>1</v>
      </c>
      <c r="K52" s="189">
        <v>1</v>
      </c>
      <c r="L52" s="189">
        <v>1</v>
      </c>
      <c r="M52" s="272">
        <v>28</v>
      </c>
      <c r="N52" s="194" t="s">
        <v>196</v>
      </c>
    </row>
    <row r="53" spans="1:15" ht="45" customHeight="1" x14ac:dyDescent="0.25">
      <c r="A53" s="189">
        <v>30</v>
      </c>
      <c r="B53" s="190" t="s">
        <v>86</v>
      </c>
      <c r="C53" s="189"/>
      <c r="D53" s="189" t="s">
        <v>49</v>
      </c>
      <c r="E53" s="191" t="s">
        <v>50</v>
      </c>
      <c r="F53" s="189"/>
      <c r="G53" s="189">
        <v>2</v>
      </c>
      <c r="H53" s="192" t="s">
        <v>214</v>
      </c>
      <c r="I53" s="193">
        <v>41418</v>
      </c>
      <c r="J53" s="189">
        <v>1</v>
      </c>
      <c r="K53" s="189">
        <v>1</v>
      </c>
      <c r="L53" s="189">
        <v>1</v>
      </c>
      <c r="M53" s="272">
        <v>179</v>
      </c>
      <c r="N53" s="194" t="s">
        <v>196</v>
      </c>
    </row>
    <row r="54" spans="1:15" ht="45" customHeight="1" x14ac:dyDescent="0.25">
      <c r="A54" s="189">
        <v>31</v>
      </c>
      <c r="B54" s="190" t="s">
        <v>87</v>
      </c>
      <c r="C54" s="189"/>
      <c r="D54" s="189" t="s">
        <v>49</v>
      </c>
      <c r="E54" s="191" t="s">
        <v>50</v>
      </c>
      <c r="F54" s="189"/>
      <c r="G54" s="189">
        <v>2</v>
      </c>
      <c r="H54" s="192" t="s">
        <v>214</v>
      </c>
      <c r="I54" s="193">
        <v>41418</v>
      </c>
      <c r="J54" s="189">
        <v>1</v>
      </c>
      <c r="K54" s="189">
        <v>1</v>
      </c>
      <c r="L54" s="189">
        <v>1</v>
      </c>
      <c r="M54" s="272">
        <v>22</v>
      </c>
      <c r="N54" s="194" t="s">
        <v>196</v>
      </c>
    </row>
    <row r="55" spans="1:15" ht="28.5" customHeight="1" x14ac:dyDescent="0.25">
      <c r="A55" s="189"/>
      <c r="B55" s="196" t="s">
        <v>273</v>
      </c>
      <c r="C55" s="189"/>
      <c r="D55" s="189"/>
      <c r="E55" s="191"/>
      <c r="F55" s="189"/>
      <c r="G55" s="189"/>
      <c r="H55" s="192"/>
      <c r="I55" s="193"/>
      <c r="J55" s="189"/>
      <c r="K55" s="189"/>
      <c r="L55" s="189"/>
      <c r="M55" s="273">
        <f>M49+M50+M51+M52+M53+M54</f>
        <v>349</v>
      </c>
      <c r="N55" s="194"/>
    </row>
    <row r="56" spans="1:15" ht="16.5" customHeight="1" x14ac:dyDescent="0.25">
      <c r="A56" s="181"/>
      <c r="B56" s="360" t="s">
        <v>685</v>
      </c>
      <c r="C56" s="351"/>
      <c r="D56" s="351"/>
      <c r="E56" s="351"/>
      <c r="F56" s="351"/>
      <c r="G56" s="351"/>
      <c r="H56" s="361"/>
      <c r="I56" s="361"/>
      <c r="J56" s="361"/>
      <c r="K56" s="361"/>
      <c r="L56" s="361"/>
      <c r="M56" s="361"/>
      <c r="N56" s="361"/>
      <c r="O56" s="150"/>
    </row>
    <row r="57" spans="1:15" ht="57" customHeight="1" x14ac:dyDescent="0.25">
      <c r="A57" s="181">
        <v>32</v>
      </c>
      <c r="B57" s="144" t="s">
        <v>330</v>
      </c>
      <c r="C57" s="181"/>
      <c r="D57" s="181" t="s">
        <v>49</v>
      </c>
      <c r="E57" s="182" t="s">
        <v>50</v>
      </c>
      <c r="F57" s="181"/>
      <c r="G57" s="182" t="s">
        <v>99</v>
      </c>
      <c r="H57" s="328">
        <v>9</v>
      </c>
      <c r="I57" s="200">
        <v>41967</v>
      </c>
      <c r="J57" s="181">
        <v>1</v>
      </c>
      <c r="K57" s="181">
        <v>1</v>
      </c>
      <c r="L57" s="181">
        <v>1</v>
      </c>
      <c r="M57" s="181">
        <f>7+3</f>
        <v>10</v>
      </c>
      <c r="N57" s="186" t="s">
        <v>196</v>
      </c>
      <c r="O57" s="150"/>
    </row>
    <row r="58" spans="1:15" ht="24" customHeight="1" x14ac:dyDescent="0.25">
      <c r="A58" s="181"/>
      <c r="B58" s="142" t="s">
        <v>273</v>
      </c>
      <c r="C58" s="181"/>
      <c r="D58" s="181"/>
      <c r="E58" s="182"/>
      <c r="F58" s="181"/>
      <c r="G58" s="182"/>
      <c r="H58" s="181"/>
      <c r="I58" s="200"/>
      <c r="J58" s="181"/>
      <c r="K58" s="181"/>
      <c r="L58" s="181"/>
      <c r="M58" s="147">
        <f>SUM(M57)</f>
        <v>10</v>
      </c>
      <c r="N58" s="186"/>
      <c r="O58" s="150"/>
    </row>
    <row r="59" spans="1:15" ht="18" customHeight="1" x14ac:dyDescent="0.25">
      <c r="A59" s="181"/>
      <c r="B59" s="360" t="s">
        <v>267</v>
      </c>
      <c r="C59" s="351"/>
      <c r="D59" s="351"/>
      <c r="E59" s="351"/>
      <c r="F59" s="351"/>
      <c r="G59" s="351"/>
      <c r="H59" s="361"/>
      <c r="I59" s="361"/>
      <c r="J59" s="361"/>
      <c r="K59" s="361"/>
      <c r="L59" s="361"/>
      <c r="M59" s="361"/>
      <c r="N59" s="361"/>
      <c r="O59" s="150"/>
    </row>
    <row r="60" spans="1:15" ht="57" customHeight="1" x14ac:dyDescent="0.25">
      <c r="A60" s="181">
        <v>33</v>
      </c>
      <c r="B60" s="144" t="s">
        <v>268</v>
      </c>
      <c r="C60" s="181"/>
      <c r="D60" s="181" t="s">
        <v>49</v>
      </c>
      <c r="E60" s="182" t="s">
        <v>50</v>
      </c>
      <c r="F60" s="181"/>
      <c r="G60" s="182" t="s">
        <v>99</v>
      </c>
      <c r="H60" s="181">
        <v>215</v>
      </c>
      <c r="I60" s="200">
        <v>41593</v>
      </c>
      <c r="J60" s="181">
        <v>1</v>
      </c>
      <c r="K60" s="181">
        <v>1</v>
      </c>
      <c r="L60" s="181">
        <v>1</v>
      </c>
      <c r="M60" s="181">
        <v>5</v>
      </c>
      <c r="N60" s="186" t="s">
        <v>196</v>
      </c>
      <c r="O60" s="150"/>
    </row>
    <row r="61" spans="1:15" ht="57" customHeight="1" x14ac:dyDescent="0.25">
      <c r="A61" s="181">
        <v>34</v>
      </c>
      <c r="B61" s="144" t="s">
        <v>399</v>
      </c>
      <c r="C61" s="181"/>
      <c r="D61" s="181" t="s">
        <v>49</v>
      </c>
      <c r="E61" s="182" t="s">
        <v>50</v>
      </c>
      <c r="F61" s="181"/>
      <c r="G61" s="182" t="s">
        <v>99</v>
      </c>
      <c r="H61" s="181">
        <v>215</v>
      </c>
      <c r="I61" s="200">
        <v>41593</v>
      </c>
      <c r="J61" s="181">
        <v>1</v>
      </c>
      <c r="K61" s="181">
        <v>1</v>
      </c>
      <c r="L61" s="181">
        <v>1</v>
      </c>
      <c r="M61" s="181">
        <v>0</v>
      </c>
      <c r="N61" s="186" t="s">
        <v>196</v>
      </c>
      <c r="O61" s="150"/>
    </row>
    <row r="62" spans="1:15" ht="22.5" customHeight="1" x14ac:dyDescent="0.25">
      <c r="A62" s="181"/>
      <c r="B62" s="142" t="s">
        <v>273</v>
      </c>
      <c r="C62" s="181"/>
      <c r="D62" s="181"/>
      <c r="E62" s="182"/>
      <c r="F62" s="181"/>
      <c r="G62" s="182"/>
      <c r="H62" s="181"/>
      <c r="I62" s="200"/>
      <c r="J62" s="181"/>
      <c r="K62" s="181"/>
      <c r="L62" s="181"/>
      <c r="M62" s="147">
        <f>SUM(M60:M61)</f>
        <v>5</v>
      </c>
      <c r="N62" s="186"/>
      <c r="O62" s="150"/>
    </row>
    <row r="63" spans="1:15" ht="19.5" customHeight="1" x14ac:dyDescent="0.25">
      <c r="A63" s="189"/>
      <c r="B63" s="196" t="s">
        <v>275</v>
      </c>
      <c r="C63" s="189"/>
      <c r="D63" s="189"/>
      <c r="E63" s="191"/>
      <c r="F63" s="189"/>
      <c r="G63" s="189"/>
      <c r="H63" s="192"/>
      <c r="I63" s="193"/>
      <c r="J63" s="189"/>
      <c r="K63" s="189"/>
      <c r="L63" s="189"/>
      <c r="M63" s="197">
        <f>M55+M47+M62+M58+M32+M17+M40+M23</f>
        <v>4981</v>
      </c>
      <c r="N63" s="194"/>
    </row>
    <row r="64" spans="1:15" ht="24.75" customHeight="1" x14ac:dyDescent="0.25">
      <c r="A64" s="189"/>
      <c r="B64" s="404" t="s">
        <v>44</v>
      </c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</row>
    <row r="65" spans="1:14" ht="18.75" customHeight="1" x14ac:dyDescent="0.25">
      <c r="A65" s="189"/>
      <c r="B65" s="366" t="s">
        <v>43</v>
      </c>
      <c r="C65" s="366"/>
      <c r="D65" s="366"/>
      <c r="E65" s="366"/>
      <c r="F65" s="366"/>
      <c r="G65" s="366"/>
      <c r="H65" s="411"/>
      <c r="I65" s="411"/>
      <c r="J65" s="411"/>
      <c r="K65" s="411"/>
      <c r="L65" s="411"/>
      <c r="M65" s="411"/>
      <c r="N65" s="411"/>
    </row>
    <row r="66" spans="1:14" ht="18.75" customHeight="1" x14ac:dyDescent="0.25">
      <c r="A66" s="189"/>
      <c r="B66" s="399" t="s">
        <v>57</v>
      </c>
      <c r="C66" s="399"/>
      <c r="D66" s="399"/>
      <c r="E66" s="399"/>
      <c r="F66" s="399"/>
      <c r="G66" s="399"/>
      <c r="H66" s="400"/>
      <c r="I66" s="400"/>
      <c r="J66" s="400"/>
      <c r="K66" s="400"/>
      <c r="L66" s="400"/>
      <c r="M66" s="400"/>
      <c r="N66" s="400"/>
    </row>
    <row r="67" spans="1:14" ht="25.5" customHeight="1" x14ac:dyDescent="0.25">
      <c r="A67" s="189"/>
      <c r="B67" s="404" t="s">
        <v>45</v>
      </c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</row>
    <row r="68" spans="1:14" ht="17.25" customHeight="1" x14ac:dyDescent="0.25">
      <c r="A68" s="189"/>
      <c r="B68" s="410" t="s">
        <v>43</v>
      </c>
      <c r="C68" s="410"/>
      <c r="D68" s="410"/>
      <c r="E68" s="410"/>
      <c r="F68" s="410"/>
      <c r="G68" s="410"/>
      <c r="H68" s="411"/>
      <c r="I68" s="411"/>
      <c r="J68" s="411"/>
      <c r="K68" s="411"/>
      <c r="L68" s="411"/>
      <c r="M68" s="411"/>
      <c r="N68" s="411"/>
    </row>
    <row r="69" spans="1:14" x14ac:dyDescent="0.25">
      <c r="A69" s="360" t="s">
        <v>266</v>
      </c>
      <c r="B69" s="351"/>
      <c r="C69" s="351"/>
      <c r="D69" s="351"/>
      <c r="E69" s="351"/>
      <c r="F69" s="351"/>
      <c r="G69" s="361"/>
      <c r="H69" s="361"/>
      <c r="I69" s="361"/>
      <c r="J69" s="361"/>
      <c r="K69" s="361"/>
      <c r="L69" s="361"/>
      <c r="M69" s="361"/>
      <c r="N69" s="186" t="s">
        <v>96</v>
      </c>
    </row>
    <row r="70" spans="1:14" ht="51" x14ac:dyDescent="0.25">
      <c r="A70" s="181">
        <v>35</v>
      </c>
      <c r="B70" s="144" t="s">
        <v>405</v>
      </c>
      <c r="C70" s="181"/>
      <c r="D70" s="181" t="s">
        <v>49</v>
      </c>
      <c r="E70" s="182" t="s">
        <v>50</v>
      </c>
      <c r="F70" s="182"/>
      <c r="G70" s="182" t="s">
        <v>99</v>
      </c>
      <c r="H70" s="182" t="s">
        <v>145</v>
      </c>
      <c r="I70" s="187">
        <v>41500</v>
      </c>
      <c r="J70" s="181">
        <v>1</v>
      </c>
      <c r="K70" s="181">
        <v>1</v>
      </c>
      <c r="L70" s="181">
        <v>1</v>
      </c>
      <c r="M70" s="181">
        <v>0</v>
      </c>
      <c r="N70" s="186" t="s">
        <v>96</v>
      </c>
    </row>
    <row r="71" spans="1:14" ht="51" x14ac:dyDescent="0.25">
      <c r="A71" s="181">
        <v>36</v>
      </c>
      <c r="B71" s="144" t="s">
        <v>403</v>
      </c>
      <c r="C71" s="181"/>
      <c r="D71" s="181" t="s">
        <v>49</v>
      </c>
      <c r="E71" s="182" t="s">
        <v>50</v>
      </c>
      <c r="F71" s="182"/>
      <c r="G71" s="182" t="s">
        <v>99</v>
      </c>
      <c r="H71" s="182" t="s">
        <v>145</v>
      </c>
      <c r="I71" s="187">
        <v>41500</v>
      </c>
      <c r="J71" s="181">
        <v>1</v>
      </c>
      <c r="K71" s="181">
        <v>1</v>
      </c>
      <c r="L71" s="181">
        <v>1</v>
      </c>
      <c r="M71" s="181">
        <v>0</v>
      </c>
      <c r="N71" s="186" t="s">
        <v>96</v>
      </c>
    </row>
    <row r="72" spans="1:14" ht="51" x14ac:dyDescent="0.25">
      <c r="A72" s="181">
        <v>37</v>
      </c>
      <c r="B72" s="144" t="s">
        <v>404</v>
      </c>
      <c r="C72" s="182"/>
      <c r="D72" s="181" t="s">
        <v>49</v>
      </c>
      <c r="E72" s="182" t="s">
        <v>50</v>
      </c>
      <c r="F72" s="182"/>
      <c r="G72" s="182" t="s">
        <v>99</v>
      </c>
      <c r="H72" s="182" t="s">
        <v>145</v>
      </c>
      <c r="I72" s="187">
        <v>41500</v>
      </c>
      <c r="J72" s="181">
        <v>1</v>
      </c>
      <c r="K72" s="181">
        <v>1</v>
      </c>
      <c r="L72" s="181">
        <v>1</v>
      </c>
      <c r="M72" s="181">
        <v>0</v>
      </c>
      <c r="N72" s="186" t="s">
        <v>96</v>
      </c>
    </row>
    <row r="73" spans="1:14" ht="38.25" x14ac:dyDescent="0.25">
      <c r="A73" s="181">
        <v>38</v>
      </c>
      <c r="B73" s="144" t="s">
        <v>406</v>
      </c>
      <c r="C73" s="181"/>
      <c r="D73" s="181" t="s">
        <v>49</v>
      </c>
      <c r="E73" s="182" t="s">
        <v>50</v>
      </c>
      <c r="F73" s="182"/>
      <c r="G73" s="182" t="s">
        <v>99</v>
      </c>
      <c r="H73" s="182" t="s">
        <v>145</v>
      </c>
      <c r="I73" s="187">
        <v>41500</v>
      </c>
      <c r="J73" s="181">
        <v>1</v>
      </c>
      <c r="K73" s="181">
        <v>1</v>
      </c>
      <c r="L73" s="181">
        <v>1</v>
      </c>
      <c r="M73" s="181">
        <v>0</v>
      </c>
      <c r="N73" s="186" t="s">
        <v>96</v>
      </c>
    </row>
    <row r="74" spans="1:14" ht="38.25" x14ac:dyDescent="0.25">
      <c r="A74" s="181">
        <v>39</v>
      </c>
      <c r="B74" s="144" t="s">
        <v>402</v>
      </c>
      <c r="C74" s="181"/>
      <c r="D74" s="181" t="s">
        <v>49</v>
      </c>
      <c r="E74" s="182" t="s">
        <v>50</v>
      </c>
      <c r="F74" s="182"/>
      <c r="G74" s="182" t="s">
        <v>99</v>
      </c>
      <c r="H74" s="182" t="s">
        <v>145</v>
      </c>
      <c r="I74" s="187">
        <v>41500</v>
      </c>
      <c r="J74" s="181">
        <v>1</v>
      </c>
      <c r="K74" s="181">
        <v>1</v>
      </c>
      <c r="L74" s="181">
        <v>1</v>
      </c>
      <c r="M74" s="181">
        <v>0</v>
      </c>
      <c r="N74" s="186" t="s">
        <v>96</v>
      </c>
    </row>
    <row r="75" spans="1:14" ht="102" x14ac:dyDescent="0.25">
      <c r="A75" s="181">
        <v>40</v>
      </c>
      <c r="B75" s="144" t="s">
        <v>412</v>
      </c>
      <c r="C75" s="182"/>
      <c r="D75" s="181" t="s">
        <v>49</v>
      </c>
      <c r="E75" s="182" t="s">
        <v>50</v>
      </c>
      <c r="F75" s="182"/>
      <c r="G75" s="182" t="s">
        <v>99</v>
      </c>
      <c r="H75" s="182" t="s">
        <v>145</v>
      </c>
      <c r="I75" s="187">
        <v>41500</v>
      </c>
      <c r="J75" s="181">
        <v>1</v>
      </c>
      <c r="K75" s="181">
        <v>1</v>
      </c>
      <c r="L75" s="181">
        <v>1</v>
      </c>
      <c r="M75" s="181">
        <v>0</v>
      </c>
      <c r="N75" s="186" t="s">
        <v>96</v>
      </c>
    </row>
    <row r="76" spans="1:14" ht="38.25" x14ac:dyDescent="0.25">
      <c r="A76" s="181">
        <v>41</v>
      </c>
      <c r="B76" s="144" t="s">
        <v>413</v>
      </c>
      <c r="C76" s="181"/>
      <c r="D76" s="181" t="s">
        <v>49</v>
      </c>
      <c r="E76" s="182" t="s">
        <v>50</v>
      </c>
      <c r="F76" s="182"/>
      <c r="G76" s="182" t="s">
        <v>99</v>
      </c>
      <c r="H76" s="182" t="s">
        <v>145</v>
      </c>
      <c r="I76" s="187">
        <v>41500</v>
      </c>
      <c r="J76" s="181">
        <v>1</v>
      </c>
      <c r="K76" s="181">
        <v>1</v>
      </c>
      <c r="L76" s="181">
        <v>1</v>
      </c>
      <c r="M76" s="181">
        <v>0</v>
      </c>
      <c r="N76" s="186" t="s">
        <v>96</v>
      </c>
    </row>
    <row r="77" spans="1:14" x14ac:dyDescent="0.25">
      <c r="A77" s="181">
        <v>42</v>
      </c>
      <c r="B77" s="144" t="s">
        <v>414</v>
      </c>
      <c r="C77" s="182"/>
      <c r="D77" s="181" t="s">
        <v>49</v>
      </c>
      <c r="E77" s="182" t="s">
        <v>50</v>
      </c>
      <c r="F77" s="182"/>
      <c r="G77" s="182" t="s">
        <v>99</v>
      </c>
      <c r="H77" s="182" t="s">
        <v>145</v>
      </c>
      <c r="I77" s="187">
        <v>41500</v>
      </c>
      <c r="J77" s="181">
        <v>1</v>
      </c>
      <c r="K77" s="181">
        <v>1</v>
      </c>
      <c r="L77" s="181">
        <v>1</v>
      </c>
      <c r="M77" s="181">
        <v>0</v>
      </c>
      <c r="N77" s="186" t="s">
        <v>96</v>
      </c>
    </row>
    <row r="78" spans="1:14" x14ac:dyDescent="0.25">
      <c r="A78" s="181"/>
      <c r="B78" s="142" t="s">
        <v>273</v>
      </c>
      <c r="C78" s="182"/>
      <c r="D78" s="181"/>
      <c r="E78" s="182"/>
      <c r="F78" s="182"/>
      <c r="G78" s="182"/>
      <c r="H78" s="182"/>
      <c r="I78" s="187"/>
      <c r="J78" s="181"/>
      <c r="K78" s="181"/>
      <c r="L78" s="181"/>
      <c r="M78" s="147">
        <f>SUM(M70:M77)</f>
        <v>0</v>
      </c>
      <c r="N78" s="186"/>
    </row>
    <row r="79" spans="1:14" x14ac:dyDescent="0.25">
      <c r="A79" s="181"/>
      <c r="B79" s="142" t="s">
        <v>277</v>
      </c>
      <c r="C79" s="182"/>
      <c r="D79" s="181"/>
      <c r="E79" s="182"/>
      <c r="F79" s="182"/>
      <c r="G79" s="182"/>
      <c r="H79" s="182"/>
      <c r="I79" s="187"/>
      <c r="J79" s="181"/>
      <c r="K79" s="181"/>
      <c r="L79" s="181"/>
      <c r="M79" s="180">
        <f>M78+M67</f>
        <v>0</v>
      </c>
      <c r="N79" s="186"/>
    </row>
    <row r="80" spans="1:14" ht="24.75" customHeight="1" x14ac:dyDescent="0.25">
      <c r="A80" s="189"/>
      <c r="B80" s="404" t="s">
        <v>46</v>
      </c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</row>
    <row r="81" spans="1:16" ht="13.5" customHeight="1" x14ac:dyDescent="0.25">
      <c r="A81" s="189"/>
      <c r="B81" s="410" t="s">
        <v>43</v>
      </c>
      <c r="C81" s="410"/>
      <c r="D81" s="410"/>
      <c r="E81" s="410"/>
      <c r="F81" s="410"/>
      <c r="G81" s="410"/>
      <c r="H81" s="411"/>
      <c r="I81" s="411"/>
      <c r="J81" s="411"/>
      <c r="K81" s="411"/>
      <c r="L81" s="411"/>
      <c r="M81" s="411"/>
      <c r="N81" s="411"/>
    </row>
    <row r="82" spans="1:16" ht="18.75" customHeight="1" x14ac:dyDescent="0.25">
      <c r="A82" s="189"/>
      <c r="B82" s="399" t="s">
        <v>57</v>
      </c>
      <c r="C82" s="399"/>
      <c r="D82" s="399"/>
      <c r="E82" s="399"/>
      <c r="F82" s="399"/>
      <c r="G82" s="399"/>
      <c r="H82" s="400"/>
      <c r="I82" s="400"/>
      <c r="J82" s="400"/>
      <c r="K82" s="400"/>
      <c r="L82" s="400"/>
      <c r="M82" s="400"/>
      <c r="N82" s="400"/>
    </row>
    <row r="83" spans="1:16" ht="33" customHeight="1" x14ac:dyDescent="0.25">
      <c r="A83" s="201" t="s">
        <v>6</v>
      </c>
      <c r="B83" s="197" t="s">
        <v>421</v>
      </c>
      <c r="C83" s="202" t="s">
        <v>95</v>
      </c>
      <c r="D83" s="202" t="s">
        <v>58</v>
      </c>
      <c r="E83" s="202" t="s">
        <v>64</v>
      </c>
      <c r="F83" s="202" t="s">
        <v>206</v>
      </c>
      <c r="G83" s="202" t="s">
        <v>96</v>
      </c>
      <c r="H83" s="203" t="s">
        <v>95</v>
      </c>
      <c r="I83" s="202" t="s">
        <v>64</v>
      </c>
      <c r="J83" s="202" t="s">
        <v>95</v>
      </c>
      <c r="K83" s="202" t="s">
        <v>95</v>
      </c>
      <c r="L83" s="202" t="s">
        <v>95</v>
      </c>
      <c r="M83" s="241">
        <f>M79+M63</f>
        <v>4981</v>
      </c>
      <c r="N83" s="202" t="s">
        <v>10</v>
      </c>
    </row>
    <row r="84" spans="1:16" ht="21" customHeight="1" x14ac:dyDescent="0.25">
      <c r="A84" s="401" t="s">
        <v>65</v>
      </c>
      <c r="B84" s="403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186">
        <v>7</v>
      </c>
    </row>
    <row r="85" spans="1:16" ht="21" customHeight="1" x14ac:dyDescent="0.25">
      <c r="A85" s="401" t="s">
        <v>66</v>
      </c>
      <c r="B85" s="403"/>
      <c r="C85" s="403"/>
      <c r="D85" s="403"/>
      <c r="E85" s="403"/>
      <c r="F85" s="403"/>
      <c r="G85" s="403"/>
      <c r="H85" s="403"/>
      <c r="I85" s="403"/>
      <c r="J85" s="403"/>
      <c r="K85" s="403"/>
      <c r="L85" s="403"/>
      <c r="M85" s="403"/>
      <c r="N85" s="186">
        <v>1</v>
      </c>
    </row>
    <row r="86" spans="1:16" ht="21" customHeight="1" x14ac:dyDescent="0.25">
      <c r="A86" s="401" t="s">
        <v>67</v>
      </c>
      <c r="B86" s="403"/>
      <c r="C86" s="403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186">
        <v>9</v>
      </c>
    </row>
    <row r="87" spans="1:16" ht="21" customHeight="1" x14ac:dyDescent="0.25">
      <c r="A87" s="401" t="s">
        <v>207</v>
      </c>
      <c r="B87" s="403"/>
      <c r="C87" s="403"/>
      <c r="D87" s="403"/>
      <c r="E87" s="403"/>
      <c r="F87" s="403"/>
      <c r="G87" s="403"/>
      <c r="H87" s="403"/>
      <c r="I87" s="403"/>
      <c r="J87" s="403"/>
      <c r="K87" s="403"/>
      <c r="L87" s="403"/>
      <c r="M87" s="403"/>
      <c r="N87" s="186">
        <v>5</v>
      </c>
    </row>
    <row r="88" spans="1:16" ht="21" customHeight="1" x14ac:dyDescent="0.25">
      <c r="A88" s="401" t="s">
        <v>68</v>
      </c>
      <c r="B88" s="402"/>
      <c r="C88" s="402"/>
      <c r="D88" s="402"/>
      <c r="E88" s="402"/>
      <c r="F88" s="402"/>
      <c r="G88" s="402"/>
      <c r="H88" s="402"/>
      <c r="I88" s="402"/>
      <c r="J88" s="402"/>
      <c r="K88" s="402"/>
      <c r="L88" s="402"/>
      <c r="M88" s="402"/>
      <c r="N88" s="186">
        <v>7</v>
      </c>
    </row>
    <row r="89" spans="1:16" ht="21" customHeight="1" x14ac:dyDescent="0.25">
      <c r="A89" s="401" t="s">
        <v>69</v>
      </c>
      <c r="B89" s="402"/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186">
        <v>7</v>
      </c>
    </row>
    <row r="90" spans="1:16" ht="21" customHeight="1" x14ac:dyDescent="0.25">
      <c r="A90" s="401" t="s">
        <v>70</v>
      </c>
      <c r="B90" s="402"/>
      <c r="C90" s="402"/>
      <c r="D90" s="402"/>
      <c r="E90" s="402"/>
      <c r="F90" s="402"/>
      <c r="G90" s="402"/>
      <c r="H90" s="402"/>
      <c r="I90" s="402"/>
      <c r="J90" s="402"/>
      <c r="K90" s="402"/>
      <c r="L90" s="402"/>
      <c r="M90" s="402"/>
      <c r="N90" s="186">
        <v>0</v>
      </c>
    </row>
    <row r="91" spans="1:16" ht="34.5" customHeight="1" x14ac:dyDescent="0.25">
      <c r="A91" s="397" t="s">
        <v>200</v>
      </c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</row>
    <row r="92" spans="1:16" ht="32.25" customHeight="1" x14ac:dyDescent="0.25">
      <c r="A92" s="397" t="s">
        <v>202</v>
      </c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</row>
    <row r="93" spans="1:16" x14ac:dyDescent="0.25">
      <c r="A93" s="204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</row>
    <row r="94" spans="1:16" s="150" customFormat="1" ht="31.5" customHeight="1" x14ac:dyDescent="0.25">
      <c r="A94" s="352" t="s">
        <v>369</v>
      </c>
      <c r="B94" s="352"/>
      <c r="C94" s="352"/>
      <c r="D94" s="206"/>
      <c r="E94" s="206"/>
      <c r="F94" s="353"/>
      <c r="G94" s="353"/>
      <c r="H94" s="352" t="s">
        <v>353</v>
      </c>
      <c r="I94" s="352"/>
      <c r="J94" s="352"/>
      <c r="P94" s="155"/>
    </row>
    <row r="95" spans="1:16" s="150" customFormat="1" ht="15.75" x14ac:dyDescent="0.25">
      <c r="A95" s="207"/>
      <c r="B95" s="148"/>
      <c r="C95" s="208"/>
      <c r="D95" s="209"/>
      <c r="H95" s="210"/>
      <c r="I95" s="210"/>
      <c r="J95" s="210"/>
      <c r="P95" s="155"/>
    </row>
    <row r="96" spans="1:16" s="149" customFormat="1" ht="20.25" customHeight="1" x14ac:dyDescent="0.25">
      <c r="A96" s="211" t="s">
        <v>301</v>
      </c>
      <c r="C96" s="211"/>
      <c r="D96" s="206"/>
      <c r="E96" s="206"/>
      <c r="F96" s="211"/>
      <c r="G96" s="211"/>
      <c r="H96" s="212" t="s">
        <v>288</v>
      </c>
      <c r="I96" s="212"/>
      <c r="J96" s="213"/>
      <c r="P96" s="216"/>
    </row>
    <row r="97" spans="1:16" s="214" customFormat="1" ht="15.75" x14ac:dyDescent="0.25">
      <c r="A97" s="346" t="s">
        <v>370</v>
      </c>
      <c r="B97" s="346"/>
      <c r="C97" s="346"/>
      <c r="P97" s="217"/>
    </row>
  </sheetData>
  <mergeCells count="39">
    <mergeCell ref="A94:C94"/>
    <mergeCell ref="F94:G94"/>
    <mergeCell ref="H94:J94"/>
    <mergeCell ref="A97:C97"/>
    <mergeCell ref="B8:N8"/>
    <mergeCell ref="B9:N9"/>
    <mergeCell ref="B10:N10"/>
    <mergeCell ref="B24:N24"/>
    <mergeCell ref="B56:N56"/>
    <mergeCell ref="A85:M85"/>
    <mergeCell ref="A90:M90"/>
    <mergeCell ref="B59:N59"/>
    <mergeCell ref="A69:M69"/>
    <mergeCell ref="B64:N64"/>
    <mergeCell ref="B67:N67"/>
    <mergeCell ref="A92:N92"/>
    <mergeCell ref="B80:N80"/>
    <mergeCell ref="B81:N81"/>
    <mergeCell ref="B65:N65"/>
    <mergeCell ref="B66:N66"/>
    <mergeCell ref="B68:N68"/>
    <mergeCell ref="B33:N33"/>
    <mergeCell ref="B18:N18"/>
    <mergeCell ref="F1:N1"/>
    <mergeCell ref="B48:N48"/>
    <mergeCell ref="A2:B2"/>
    <mergeCell ref="B41:N41"/>
    <mergeCell ref="B3:N3"/>
    <mergeCell ref="A4:N4"/>
    <mergeCell ref="A5:A6"/>
    <mergeCell ref="B5:B6"/>
    <mergeCell ref="C5:N5"/>
    <mergeCell ref="A91:N91"/>
    <mergeCell ref="B82:N82"/>
    <mergeCell ref="A88:M88"/>
    <mergeCell ref="A84:M84"/>
    <mergeCell ref="A86:M86"/>
    <mergeCell ref="A87:M87"/>
    <mergeCell ref="A89:M89"/>
  </mergeCells>
  <pageMargins left="0.39370078740157483" right="0.39370078740157483" top="0.74803149606299213" bottom="0.74803149606299213" header="0.31496062992125984" footer="0.31496062992125984"/>
  <pageSetup paperSize="9" scale="88" orientation="landscape" horizontalDpi="180" verticalDpi="180" r:id="rId1"/>
  <rowBreaks count="1" manualBreakCount="1">
    <brk id="6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0"/>
  <sheetViews>
    <sheetView topLeftCell="A28" zoomScaleNormal="100" workbookViewId="0">
      <selection activeCell="A45" sqref="A45:N45"/>
    </sheetView>
  </sheetViews>
  <sheetFormatPr defaultRowHeight="15" x14ac:dyDescent="0.25"/>
  <cols>
    <col min="1" max="1" width="6.28515625" style="170" customWidth="1"/>
    <col min="2" max="2" width="50.85546875" style="170" customWidth="1"/>
    <col min="3" max="3" width="8.5703125" style="170" customWidth="1"/>
    <col min="4" max="4" width="6.7109375" style="170" customWidth="1"/>
    <col min="5" max="5" width="9.5703125" style="170" customWidth="1"/>
    <col min="6" max="6" width="10.7109375" style="170" customWidth="1"/>
    <col min="7" max="7" width="5.28515625" style="170" customWidth="1"/>
    <col min="8" max="8" width="5.5703125" style="170" customWidth="1"/>
    <col min="9" max="9" width="10" style="170" customWidth="1"/>
    <col min="10" max="10" width="8.7109375" style="170" customWidth="1"/>
    <col min="11" max="11" width="8.28515625" style="170" customWidth="1"/>
    <col min="12" max="12" width="7.85546875" style="170" customWidth="1"/>
    <col min="13" max="13" width="8.28515625" style="170" customWidth="1"/>
    <col min="14" max="14" width="6.5703125" style="170" customWidth="1"/>
    <col min="15" max="16384" width="9.140625" style="170"/>
  </cols>
  <sheetData>
    <row r="1" spans="1:14" ht="78" customHeight="1" x14ac:dyDescent="0.25">
      <c r="A1" s="171"/>
      <c r="B1" s="172"/>
      <c r="C1" s="172"/>
      <c r="D1" s="172"/>
      <c r="E1" s="172"/>
      <c r="F1" s="371" t="s">
        <v>420</v>
      </c>
      <c r="G1" s="371"/>
      <c r="H1" s="371"/>
      <c r="I1" s="371"/>
      <c r="J1" s="371"/>
      <c r="K1" s="371"/>
      <c r="L1" s="371"/>
      <c r="M1" s="371"/>
      <c r="N1" s="371"/>
    </row>
    <row r="2" spans="1:14" ht="19.5" customHeight="1" x14ac:dyDescent="0.25">
      <c r="A2" s="331" t="s">
        <v>444</v>
      </c>
      <c r="B2" s="331"/>
      <c r="C2" s="238"/>
      <c r="D2" s="238"/>
      <c r="E2" s="238"/>
      <c r="F2" s="238"/>
      <c r="G2" s="172"/>
      <c r="H2" s="172"/>
      <c r="I2" s="174"/>
      <c r="L2" s="175" t="s">
        <v>306</v>
      </c>
    </row>
    <row r="3" spans="1:14" ht="39.75" customHeight="1" x14ac:dyDescent="0.25">
      <c r="A3" s="176" t="s">
        <v>48</v>
      </c>
      <c r="B3" s="406" t="s">
        <v>148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15.75" customHeight="1" x14ac:dyDescent="0.25">
      <c r="A4" s="408" t="s">
        <v>38</v>
      </c>
      <c r="B4" s="408"/>
      <c r="C4" s="408"/>
      <c r="D4" s="408"/>
      <c r="E4" s="408"/>
      <c r="F4" s="408"/>
      <c r="G4" s="408"/>
      <c r="H4" s="408"/>
      <c r="I4" s="408"/>
      <c r="J4" s="409"/>
      <c r="K4" s="409"/>
      <c r="L4" s="409"/>
      <c r="M4" s="409"/>
      <c r="N4" s="409"/>
    </row>
    <row r="5" spans="1:14" ht="17.25" customHeight="1" x14ac:dyDescent="0.25">
      <c r="A5" s="410" t="s">
        <v>39</v>
      </c>
      <c r="B5" s="410" t="s">
        <v>40</v>
      </c>
      <c r="C5" s="410" t="s">
        <v>120</v>
      </c>
      <c r="D5" s="410"/>
      <c r="E5" s="410"/>
      <c r="F5" s="410"/>
      <c r="G5" s="410"/>
      <c r="H5" s="407"/>
      <c r="I5" s="407"/>
      <c r="J5" s="407"/>
      <c r="K5" s="407"/>
      <c r="L5" s="407"/>
      <c r="M5" s="407"/>
      <c r="N5" s="407"/>
    </row>
    <row r="6" spans="1:14" ht="139.5" customHeight="1" x14ac:dyDescent="0.25">
      <c r="A6" s="410"/>
      <c r="B6" s="410"/>
      <c r="C6" s="177" t="s">
        <v>62</v>
      </c>
      <c r="D6" s="177" t="s">
        <v>63</v>
      </c>
      <c r="E6" s="177" t="s">
        <v>118</v>
      </c>
      <c r="F6" s="177" t="s">
        <v>41</v>
      </c>
      <c r="G6" s="177" t="s">
        <v>119</v>
      </c>
      <c r="H6" s="177" t="s">
        <v>60</v>
      </c>
      <c r="I6" s="177" t="s">
        <v>61</v>
      </c>
      <c r="J6" s="177" t="s">
        <v>121</v>
      </c>
      <c r="K6" s="177" t="s">
        <v>122</v>
      </c>
      <c r="L6" s="177" t="s">
        <v>123</v>
      </c>
      <c r="M6" s="177" t="s">
        <v>198</v>
      </c>
      <c r="N6" s="177" t="s">
        <v>199</v>
      </c>
    </row>
    <row r="7" spans="1:14" ht="15.75" x14ac:dyDescent="0.25">
      <c r="A7" s="178">
        <v>1</v>
      </c>
      <c r="B7" s="178">
        <v>2</v>
      </c>
      <c r="C7" s="178">
        <v>3</v>
      </c>
      <c r="D7" s="178">
        <v>5</v>
      </c>
      <c r="E7" s="178">
        <v>6</v>
      </c>
      <c r="F7" s="179">
        <v>7</v>
      </c>
      <c r="G7" s="178">
        <v>8</v>
      </c>
      <c r="H7" s="178">
        <v>9</v>
      </c>
      <c r="I7" s="178">
        <v>10</v>
      </c>
      <c r="J7" s="178">
        <v>11</v>
      </c>
      <c r="K7" s="178">
        <v>12</v>
      </c>
      <c r="L7" s="178">
        <v>13</v>
      </c>
      <c r="M7" s="178">
        <v>14</v>
      </c>
      <c r="N7" s="178">
        <v>15</v>
      </c>
    </row>
    <row r="8" spans="1:14" ht="24.75" customHeight="1" x14ac:dyDescent="0.25">
      <c r="A8" s="197"/>
      <c r="B8" s="412" t="s">
        <v>42</v>
      </c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4"/>
    </row>
    <row r="9" spans="1:14" x14ac:dyDescent="0.25">
      <c r="A9" s="189"/>
      <c r="B9" s="415" t="s">
        <v>43</v>
      </c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</row>
    <row r="10" spans="1:14" ht="27" customHeight="1" x14ac:dyDescent="0.25">
      <c r="A10" s="189"/>
      <c r="B10" s="360" t="s">
        <v>55</v>
      </c>
      <c r="C10" s="404"/>
      <c r="D10" s="404"/>
      <c r="E10" s="404"/>
      <c r="F10" s="404"/>
      <c r="G10" s="404"/>
      <c r="H10" s="405"/>
      <c r="I10" s="405"/>
      <c r="J10" s="405"/>
      <c r="K10" s="405"/>
      <c r="L10" s="405"/>
      <c r="M10" s="405"/>
      <c r="N10" s="405"/>
    </row>
    <row r="11" spans="1:14" ht="53.25" customHeight="1" x14ac:dyDescent="0.25">
      <c r="A11" s="218">
        <v>1</v>
      </c>
      <c r="B11" s="190" t="s">
        <v>79</v>
      </c>
      <c r="C11" s="219"/>
      <c r="D11" s="189" t="s">
        <v>49</v>
      </c>
      <c r="E11" s="191" t="s">
        <v>50</v>
      </c>
      <c r="F11" s="189"/>
      <c r="G11" s="189">
        <v>2</v>
      </c>
      <c r="H11" s="192" t="s">
        <v>214</v>
      </c>
      <c r="I11" s="193">
        <v>41418</v>
      </c>
      <c r="J11" s="189">
        <v>1</v>
      </c>
      <c r="K11" s="189">
        <v>1</v>
      </c>
      <c r="L11" s="189">
        <v>1</v>
      </c>
      <c r="M11" s="189">
        <v>8618</v>
      </c>
      <c r="N11" s="194" t="s">
        <v>196</v>
      </c>
    </row>
    <row r="12" spans="1:14" ht="53.25" customHeight="1" x14ac:dyDescent="0.25">
      <c r="A12" s="218">
        <v>2</v>
      </c>
      <c r="B12" s="190" t="s">
        <v>80</v>
      </c>
      <c r="C12" s="219"/>
      <c r="D12" s="189" t="s">
        <v>49</v>
      </c>
      <c r="E12" s="191" t="s">
        <v>50</v>
      </c>
      <c r="F12" s="189"/>
      <c r="G12" s="189">
        <v>2</v>
      </c>
      <c r="H12" s="192" t="s">
        <v>214</v>
      </c>
      <c r="I12" s="193">
        <v>41418</v>
      </c>
      <c r="J12" s="189">
        <v>1</v>
      </c>
      <c r="K12" s="189">
        <v>1</v>
      </c>
      <c r="L12" s="189">
        <v>1</v>
      </c>
      <c r="M12" s="189">
        <v>556</v>
      </c>
      <c r="N12" s="194" t="s">
        <v>196</v>
      </c>
    </row>
    <row r="13" spans="1:14" ht="53.25" customHeight="1" x14ac:dyDescent="0.25">
      <c r="A13" s="218">
        <v>3</v>
      </c>
      <c r="B13" s="190" t="s">
        <v>285</v>
      </c>
      <c r="C13" s="219"/>
      <c r="D13" s="189" t="s">
        <v>49</v>
      </c>
      <c r="E13" s="191" t="s">
        <v>50</v>
      </c>
      <c r="F13" s="189"/>
      <c r="G13" s="189">
        <v>2</v>
      </c>
      <c r="H13" s="189">
        <v>4</v>
      </c>
      <c r="I13" s="195">
        <v>41418</v>
      </c>
      <c r="J13" s="189">
        <v>1</v>
      </c>
      <c r="K13" s="189">
        <v>1</v>
      </c>
      <c r="L13" s="189">
        <v>1</v>
      </c>
      <c r="M13" s="189">
        <v>5257</v>
      </c>
      <c r="N13" s="194" t="s">
        <v>196</v>
      </c>
    </row>
    <row r="14" spans="1:14" ht="53.25" customHeight="1" x14ac:dyDescent="0.25">
      <c r="A14" s="218">
        <v>4</v>
      </c>
      <c r="B14" s="190" t="s">
        <v>212</v>
      </c>
      <c r="C14" s="219"/>
      <c r="D14" s="189" t="s">
        <v>49</v>
      </c>
      <c r="E14" s="191" t="s">
        <v>50</v>
      </c>
      <c r="F14" s="189"/>
      <c r="G14" s="189">
        <v>2</v>
      </c>
      <c r="H14" s="189">
        <v>4</v>
      </c>
      <c r="I14" s="195">
        <v>41418</v>
      </c>
      <c r="J14" s="189">
        <v>1</v>
      </c>
      <c r="K14" s="189">
        <v>1</v>
      </c>
      <c r="L14" s="189">
        <v>1</v>
      </c>
      <c r="M14" s="189">
        <v>5844</v>
      </c>
      <c r="N14" s="194" t="s">
        <v>196</v>
      </c>
    </row>
    <row r="15" spans="1:14" ht="53.25" customHeight="1" x14ac:dyDescent="0.25">
      <c r="A15" s="218">
        <v>5</v>
      </c>
      <c r="B15" s="190" t="s">
        <v>81</v>
      </c>
      <c r="C15" s="220"/>
      <c r="D15" s="189" t="s">
        <v>49</v>
      </c>
      <c r="E15" s="191" t="s">
        <v>50</v>
      </c>
      <c r="F15" s="182"/>
      <c r="G15" s="182" t="s">
        <v>99</v>
      </c>
      <c r="H15" s="189">
        <v>4</v>
      </c>
      <c r="I15" s="195">
        <v>41418</v>
      </c>
      <c r="J15" s="189">
        <v>1</v>
      </c>
      <c r="K15" s="189">
        <v>1</v>
      </c>
      <c r="L15" s="189">
        <v>1</v>
      </c>
      <c r="M15" s="189">
        <v>0</v>
      </c>
      <c r="N15" s="194" t="s">
        <v>196</v>
      </c>
    </row>
    <row r="16" spans="1:14" ht="24.75" customHeight="1" x14ac:dyDescent="0.25">
      <c r="A16" s="218"/>
      <c r="B16" s="196" t="s">
        <v>273</v>
      </c>
      <c r="C16" s="220"/>
      <c r="D16" s="189"/>
      <c r="E16" s="191"/>
      <c r="F16" s="182"/>
      <c r="G16" s="182"/>
      <c r="H16" s="189"/>
      <c r="I16" s="195"/>
      <c r="J16" s="189"/>
      <c r="K16" s="189"/>
      <c r="L16" s="189"/>
      <c r="M16" s="197">
        <f>SUM(M11:M15)</f>
        <v>20275</v>
      </c>
      <c r="N16" s="194"/>
    </row>
    <row r="17" spans="1:14" ht="37.9" customHeight="1" x14ac:dyDescent="0.25">
      <c r="A17" s="189"/>
      <c r="B17" s="416" t="s">
        <v>56</v>
      </c>
      <c r="C17" s="404"/>
      <c r="D17" s="404"/>
      <c r="E17" s="404"/>
      <c r="F17" s="404"/>
      <c r="G17" s="404"/>
      <c r="H17" s="405"/>
      <c r="I17" s="405"/>
      <c r="J17" s="405"/>
      <c r="K17" s="405"/>
      <c r="L17" s="405"/>
      <c r="M17" s="405"/>
      <c r="N17" s="405"/>
    </row>
    <row r="18" spans="1:14" ht="45.75" customHeight="1" x14ac:dyDescent="0.25">
      <c r="A18" s="218">
        <v>6</v>
      </c>
      <c r="B18" s="198" t="s">
        <v>82</v>
      </c>
      <c r="C18" s="219"/>
      <c r="D18" s="189" t="s">
        <v>49</v>
      </c>
      <c r="E18" s="191" t="s">
        <v>50</v>
      </c>
      <c r="F18" s="189"/>
      <c r="G18" s="189">
        <v>2</v>
      </c>
      <c r="H18" s="192" t="s">
        <v>214</v>
      </c>
      <c r="I18" s="193">
        <v>41418</v>
      </c>
      <c r="J18" s="189">
        <v>1</v>
      </c>
      <c r="K18" s="189">
        <v>1</v>
      </c>
      <c r="L18" s="189">
        <v>1</v>
      </c>
      <c r="M18" s="189">
        <v>0</v>
      </c>
      <c r="N18" s="194" t="s">
        <v>196</v>
      </c>
    </row>
    <row r="19" spans="1:14" ht="45.75" customHeight="1" x14ac:dyDescent="0.25">
      <c r="A19" s="218">
        <v>7</v>
      </c>
      <c r="B19" s="190" t="s">
        <v>83</v>
      </c>
      <c r="C19" s="219"/>
      <c r="D19" s="189" t="s">
        <v>49</v>
      </c>
      <c r="E19" s="191" t="s">
        <v>50</v>
      </c>
      <c r="F19" s="189"/>
      <c r="G19" s="189">
        <v>2</v>
      </c>
      <c r="H19" s="192" t="s">
        <v>214</v>
      </c>
      <c r="I19" s="193">
        <v>41418</v>
      </c>
      <c r="J19" s="189">
        <v>1</v>
      </c>
      <c r="K19" s="189">
        <v>1</v>
      </c>
      <c r="L19" s="189">
        <v>1</v>
      </c>
      <c r="M19" s="189">
        <v>506</v>
      </c>
      <c r="N19" s="194" t="s">
        <v>196</v>
      </c>
    </row>
    <row r="20" spans="1:14" ht="45.75" customHeight="1" x14ac:dyDescent="0.25">
      <c r="A20" s="218">
        <v>8</v>
      </c>
      <c r="B20" s="190" t="s">
        <v>84</v>
      </c>
      <c r="C20" s="219"/>
      <c r="D20" s="189" t="s">
        <v>49</v>
      </c>
      <c r="E20" s="191" t="s">
        <v>50</v>
      </c>
      <c r="F20" s="189"/>
      <c r="G20" s="189">
        <v>2</v>
      </c>
      <c r="H20" s="192" t="s">
        <v>214</v>
      </c>
      <c r="I20" s="193">
        <v>41418</v>
      </c>
      <c r="J20" s="189">
        <v>1</v>
      </c>
      <c r="K20" s="189">
        <v>1</v>
      </c>
      <c r="L20" s="189">
        <v>1</v>
      </c>
      <c r="M20" s="189">
        <v>352</v>
      </c>
      <c r="N20" s="194" t="s">
        <v>196</v>
      </c>
    </row>
    <row r="21" spans="1:14" ht="45.75" customHeight="1" x14ac:dyDescent="0.25">
      <c r="A21" s="218">
        <v>9</v>
      </c>
      <c r="B21" s="190" t="s">
        <v>85</v>
      </c>
      <c r="C21" s="219"/>
      <c r="D21" s="189" t="s">
        <v>49</v>
      </c>
      <c r="E21" s="191" t="s">
        <v>50</v>
      </c>
      <c r="F21" s="189"/>
      <c r="G21" s="189">
        <v>2</v>
      </c>
      <c r="H21" s="192" t="s">
        <v>214</v>
      </c>
      <c r="I21" s="193">
        <v>41418</v>
      </c>
      <c r="J21" s="189">
        <v>1</v>
      </c>
      <c r="K21" s="189">
        <v>1</v>
      </c>
      <c r="L21" s="189">
        <v>1</v>
      </c>
      <c r="M21" s="189">
        <v>6990</v>
      </c>
      <c r="N21" s="194" t="s">
        <v>196</v>
      </c>
    </row>
    <row r="22" spans="1:14" ht="45.75" customHeight="1" x14ac:dyDescent="0.25">
      <c r="A22" s="218">
        <v>10</v>
      </c>
      <c r="B22" s="190" t="s">
        <v>86</v>
      </c>
      <c r="C22" s="219"/>
      <c r="D22" s="189" t="s">
        <v>49</v>
      </c>
      <c r="E22" s="191" t="s">
        <v>50</v>
      </c>
      <c r="F22" s="189"/>
      <c r="G22" s="189">
        <v>2</v>
      </c>
      <c r="H22" s="192" t="s">
        <v>214</v>
      </c>
      <c r="I22" s="193">
        <v>41418</v>
      </c>
      <c r="J22" s="189">
        <v>1</v>
      </c>
      <c r="K22" s="189">
        <v>1</v>
      </c>
      <c r="L22" s="189">
        <v>1</v>
      </c>
      <c r="M22" s="189">
        <v>4281</v>
      </c>
      <c r="N22" s="194" t="s">
        <v>196</v>
      </c>
    </row>
    <row r="23" spans="1:14" ht="28.5" customHeight="1" x14ac:dyDescent="0.25">
      <c r="A23" s="218">
        <v>11</v>
      </c>
      <c r="B23" s="190" t="s">
        <v>87</v>
      </c>
      <c r="C23" s="219"/>
      <c r="D23" s="189" t="s">
        <v>49</v>
      </c>
      <c r="E23" s="191" t="s">
        <v>50</v>
      </c>
      <c r="F23" s="189"/>
      <c r="G23" s="189">
        <v>2</v>
      </c>
      <c r="H23" s="192" t="s">
        <v>214</v>
      </c>
      <c r="I23" s="193">
        <v>41418</v>
      </c>
      <c r="J23" s="189">
        <v>1</v>
      </c>
      <c r="K23" s="189">
        <v>1</v>
      </c>
      <c r="L23" s="189">
        <v>1</v>
      </c>
      <c r="M23" s="189">
        <v>584</v>
      </c>
      <c r="N23" s="194" t="s">
        <v>196</v>
      </c>
    </row>
    <row r="24" spans="1:14" ht="21" customHeight="1" x14ac:dyDescent="0.25">
      <c r="A24" s="218"/>
      <c r="B24" s="196" t="s">
        <v>273</v>
      </c>
      <c r="C24" s="219"/>
      <c r="D24" s="189"/>
      <c r="E24" s="191"/>
      <c r="F24" s="189"/>
      <c r="G24" s="189"/>
      <c r="H24" s="192"/>
      <c r="I24" s="193"/>
      <c r="J24" s="189"/>
      <c r="K24" s="189"/>
      <c r="L24" s="189"/>
      <c r="M24" s="197">
        <f>SUM(M18:M23)</f>
        <v>12713</v>
      </c>
      <c r="N24" s="194"/>
    </row>
    <row r="25" spans="1:14" ht="21" customHeight="1" x14ac:dyDescent="0.25">
      <c r="A25" s="218"/>
      <c r="B25" s="196" t="s">
        <v>275</v>
      </c>
      <c r="C25" s="219"/>
      <c r="D25" s="189"/>
      <c r="E25" s="191"/>
      <c r="F25" s="189"/>
      <c r="G25" s="189"/>
      <c r="H25" s="192"/>
      <c r="I25" s="193"/>
      <c r="J25" s="189"/>
      <c r="K25" s="189"/>
      <c r="L25" s="189"/>
      <c r="M25" s="197">
        <f>M24+M16</f>
        <v>32988</v>
      </c>
      <c r="N25" s="194"/>
    </row>
    <row r="26" spans="1:14" ht="24.75" customHeight="1" x14ac:dyDescent="0.25">
      <c r="A26" s="189"/>
      <c r="B26" s="417" t="s">
        <v>44</v>
      </c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</row>
    <row r="27" spans="1:14" ht="19.5" customHeight="1" x14ac:dyDescent="0.25">
      <c r="A27" s="189"/>
      <c r="B27" s="349" t="s">
        <v>43</v>
      </c>
      <c r="C27" s="349"/>
      <c r="D27" s="349"/>
      <c r="E27" s="349"/>
      <c r="F27" s="349"/>
      <c r="G27" s="349"/>
      <c r="H27" s="400"/>
      <c r="I27" s="400"/>
      <c r="J27" s="400"/>
      <c r="K27" s="400"/>
      <c r="L27" s="400"/>
      <c r="M27" s="400"/>
      <c r="N27" s="400"/>
    </row>
    <row r="28" spans="1:14" ht="29.25" customHeight="1" x14ac:dyDescent="0.25">
      <c r="A28" s="189"/>
      <c r="B28" s="399" t="s">
        <v>57</v>
      </c>
      <c r="C28" s="399"/>
      <c r="D28" s="399"/>
      <c r="E28" s="399"/>
      <c r="F28" s="399"/>
      <c r="G28" s="399"/>
      <c r="H28" s="400"/>
      <c r="I28" s="400"/>
      <c r="J28" s="400"/>
      <c r="K28" s="400"/>
      <c r="L28" s="400"/>
      <c r="M28" s="400"/>
      <c r="N28" s="400"/>
    </row>
    <row r="29" spans="1:14" ht="32.25" customHeight="1" x14ac:dyDescent="0.25">
      <c r="A29" s="189"/>
      <c r="B29" s="412" t="s">
        <v>45</v>
      </c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9"/>
    </row>
    <row r="30" spans="1:14" x14ac:dyDescent="0.25">
      <c r="A30" s="189"/>
      <c r="B30" s="415" t="s">
        <v>43</v>
      </c>
      <c r="C30" s="413"/>
      <c r="D30" s="413"/>
      <c r="E30" s="413"/>
      <c r="F30" s="413"/>
      <c r="G30" s="413"/>
      <c r="H30" s="428"/>
      <c r="I30" s="428"/>
      <c r="J30" s="428"/>
      <c r="K30" s="428"/>
      <c r="L30" s="428"/>
      <c r="M30" s="428"/>
      <c r="N30" s="429"/>
    </row>
    <row r="31" spans="1:14" ht="25.5" customHeight="1" x14ac:dyDescent="0.25">
      <c r="A31" s="189"/>
      <c r="B31" s="399" t="s">
        <v>57</v>
      </c>
      <c r="C31" s="399"/>
      <c r="D31" s="399"/>
      <c r="E31" s="399"/>
      <c r="F31" s="399"/>
      <c r="G31" s="399"/>
      <c r="H31" s="400"/>
      <c r="I31" s="400"/>
      <c r="J31" s="400"/>
      <c r="K31" s="400"/>
      <c r="L31" s="400"/>
      <c r="M31" s="400"/>
      <c r="N31" s="400"/>
    </row>
    <row r="32" spans="1:14" ht="23.25" customHeight="1" x14ac:dyDescent="0.25">
      <c r="A32" s="189"/>
      <c r="B32" s="430" t="s">
        <v>46</v>
      </c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2"/>
    </row>
    <row r="33" spans="1:14" x14ac:dyDescent="0.25">
      <c r="A33" s="189"/>
      <c r="B33" s="415" t="s">
        <v>43</v>
      </c>
      <c r="C33" s="413"/>
      <c r="D33" s="413"/>
      <c r="E33" s="413"/>
      <c r="F33" s="413"/>
      <c r="G33" s="413"/>
      <c r="H33" s="428"/>
      <c r="I33" s="428"/>
      <c r="J33" s="428"/>
      <c r="K33" s="428"/>
      <c r="L33" s="428"/>
      <c r="M33" s="428"/>
      <c r="N33" s="429"/>
    </row>
    <row r="34" spans="1:14" ht="19.5" customHeight="1" x14ac:dyDescent="0.25">
      <c r="A34" s="189"/>
      <c r="B34" s="399" t="s">
        <v>57</v>
      </c>
      <c r="C34" s="399"/>
      <c r="D34" s="399"/>
      <c r="E34" s="399"/>
      <c r="F34" s="399"/>
      <c r="G34" s="399"/>
      <c r="H34" s="400"/>
      <c r="I34" s="400"/>
      <c r="J34" s="400"/>
      <c r="K34" s="400"/>
      <c r="L34" s="400"/>
      <c r="M34" s="400"/>
      <c r="N34" s="400"/>
    </row>
    <row r="35" spans="1:14" ht="39" customHeight="1" x14ac:dyDescent="0.25">
      <c r="A35" s="201" t="s">
        <v>6</v>
      </c>
      <c r="B35" s="197" t="s">
        <v>215</v>
      </c>
      <c r="C35" s="202" t="s">
        <v>95</v>
      </c>
      <c r="D35" s="202" t="s">
        <v>58</v>
      </c>
      <c r="E35" s="202" t="s">
        <v>64</v>
      </c>
      <c r="F35" s="202" t="s">
        <v>64</v>
      </c>
      <c r="G35" s="202" t="s">
        <v>96</v>
      </c>
      <c r="H35" s="202" t="s">
        <v>97</v>
      </c>
      <c r="I35" s="202" t="s">
        <v>64</v>
      </c>
      <c r="J35" s="202" t="s">
        <v>95</v>
      </c>
      <c r="K35" s="202" t="s">
        <v>95</v>
      </c>
      <c r="L35" s="202" t="s">
        <v>95</v>
      </c>
      <c r="M35" s="241">
        <f>M25</f>
        <v>32988</v>
      </c>
      <c r="N35" s="202" t="s">
        <v>10</v>
      </c>
    </row>
    <row r="36" spans="1:14" ht="20.25" customHeight="1" x14ac:dyDescent="0.25">
      <c r="A36" s="420" t="s">
        <v>65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2"/>
      <c r="N36" s="194">
        <v>5</v>
      </c>
    </row>
    <row r="37" spans="1:14" ht="18.75" customHeight="1" x14ac:dyDescent="0.25">
      <c r="A37" s="420" t="s">
        <v>284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2"/>
      <c r="N37" s="186" t="s">
        <v>197</v>
      </c>
    </row>
    <row r="38" spans="1:14" ht="20.25" customHeight="1" x14ac:dyDescent="0.25">
      <c r="A38" s="420" t="s">
        <v>216</v>
      </c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2"/>
      <c r="N38" s="186" t="s">
        <v>197</v>
      </c>
    </row>
    <row r="39" spans="1:14" ht="20.25" customHeight="1" x14ac:dyDescent="0.25">
      <c r="A39" s="420" t="s">
        <v>217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2"/>
      <c r="N39" s="186" t="s">
        <v>197</v>
      </c>
    </row>
    <row r="40" spans="1:14" ht="16.5" customHeight="1" x14ac:dyDescent="0.25">
      <c r="A40" s="420" t="s">
        <v>68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7"/>
      <c r="N40" s="186">
        <v>5</v>
      </c>
    </row>
    <row r="41" spans="1:14" ht="20.25" customHeight="1" x14ac:dyDescent="0.25">
      <c r="A41" s="420" t="s">
        <v>69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7"/>
      <c r="N41" s="186">
        <v>5</v>
      </c>
    </row>
    <row r="42" spans="1:14" ht="18.75" customHeight="1" x14ac:dyDescent="0.25">
      <c r="A42" s="420" t="s">
        <v>70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7"/>
      <c r="N42" s="186">
        <v>0</v>
      </c>
    </row>
    <row r="43" spans="1:14" ht="34.5" customHeight="1" x14ac:dyDescent="0.25">
      <c r="A43" s="423" t="s">
        <v>200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</row>
    <row r="44" spans="1:14" ht="32.25" customHeight="1" x14ac:dyDescent="0.25">
      <c r="A44" s="423" t="s">
        <v>202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</row>
    <row r="45" spans="1:14" ht="45" customHeight="1" x14ac:dyDescent="0.25">
      <c r="A45" s="425" t="s">
        <v>283</v>
      </c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</row>
    <row r="47" spans="1:14" s="150" customFormat="1" ht="31.5" customHeight="1" x14ac:dyDescent="0.25">
      <c r="A47" s="352" t="s">
        <v>369</v>
      </c>
      <c r="B47" s="352"/>
      <c r="C47" s="352"/>
      <c r="D47" s="206"/>
      <c r="E47" s="206"/>
      <c r="F47" s="353"/>
      <c r="G47" s="353"/>
      <c r="H47" s="352" t="s">
        <v>353</v>
      </c>
      <c r="I47" s="352"/>
      <c r="J47" s="352"/>
    </row>
    <row r="48" spans="1:14" s="150" customFormat="1" ht="15.75" x14ac:dyDescent="0.25">
      <c r="A48" s="207"/>
      <c r="B48" s="148"/>
      <c r="C48" s="208"/>
      <c r="D48" s="209"/>
      <c r="H48" s="210"/>
      <c r="I48" s="210"/>
      <c r="J48" s="210"/>
    </row>
    <row r="49" spans="1:10" s="149" customFormat="1" ht="20.25" customHeight="1" x14ac:dyDescent="0.25">
      <c r="A49" s="211" t="s">
        <v>301</v>
      </c>
      <c r="C49" s="211"/>
      <c r="D49" s="206"/>
      <c r="E49" s="206"/>
      <c r="F49" s="211"/>
      <c r="G49" s="211"/>
      <c r="H49" s="212" t="s">
        <v>288</v>
      </c>
      <c r="I49" s="212"/>
      <c r="J49" s="213"/>
    </row>
    <row r="50" spans="1:10" s="214" customFormat="1" ht="15.75" x14ac:dyDescent="0.25">
      <c r="A50" s="346" t="s">
        <v>370</v>
      </c>
      <c r="B50" s="346"/>
      <c r="C50" s="346"/>
    </row>
  </sheetData>
  <mergeCells count="34">
    <mergeCell ref="A2:B2"/>
    <mergeCell ref="A45:N45"/>
    <mergeCell ref="A40:M40"/>
    <mergeCell ref="A41:M41"/>
    <mergeCell ref="A42:M42"/>
    <mergeCell ref="A44:N44"/>
    <mergeCell ref="B30:N30"/>
    <mergeCell ref="B31:N31"/>
    <mergeCell ref="B32:N32"/>
    <mergeCell ref="B33:N33"/>
    <mergeCell ref="B34:N34"/>
    <mergeCell ref="H47:J47"/>
    <mergeCell ref="A36:M36"/>
    <mergeCell ref="A37:M37"/>
    <mergeCell ref="A43:N43"/>
    <mergeCell ref="F47:G47"/>
    <mergeCell ref="A38:M38"/>
    <mergeCell ref="A39:M39"/>
    <mergeCell ref="A50:C50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B29:N29"/>
    <mergeCell ref="A47:C47"/>
  </mergeCells>
  <pageMargins left="0.39370078740157483" right="0.39370078740157483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7"/>
  <sheetViews>
    <sheetView view="pageBreakPreview" topLeftCell="A67" zoomScale="60" zoomScaleNormal="100" workbookViewId="0">
      <selection activeCell="P65" sqref="P65"/>
    </sheetView>
  </sheetViews>
  <sheetFormatPr defaultRowHeight="15" x14ac:dyDescent="0.25"/>
  <cols>
    <col min="1" max="1" width="6.28515625" style="170" customWidth="1"/>
    <col min="2" max="2" width="45.140625" style="170" customWidth="1"/>
    <col min="3" max="3" width="8.5703125" style="170" customWidth="1"/>
    <col min="4" max="4" width="6.7109375" style="170" customWidth="1"/>
    <col min="5" max="5" width="9.5703125" style="170" customWidth="1"/>
    <col min="6" max="6" width="7.7109375" style="170" customWidth="1"/>
    <col min="7" max="7" width="5.28515625" style="170" customWidth="1"/>
    <col min="8" max="8" width="8.28515625" style="170" customWidth="1"/>
    <col min="9" max="9" width="12" style="170" customWidth="1"/>
    <col min="10" max="10" width="8.7109375" style="170" customWidth="1"/>
    <col min="11" max="11" width="8.28515625" style="170" customWidth="1"/>
    <col min="12" max="12" width="7.85546875" style="170" customWidth="1"/>
    <col min="13" max="13" width="9" style="170" customWidth="1"/>
    <col min="14" max="14" width="6.5703125" style="170" customWidth="1"/>
    <col min="15" max="15" width="9.140625" style="170"/>
    <col min="16" max="16" width="9.140625" style="215"/>
    <col min="17" max="16384" width="9.140625" style="170"/>
  </cols>
  <sheetData>
    <row r="1" spans="1:14" ht="73.5" customHeight="1" x14ac:dyDescent="0.25">
      <c r="A1" s="171"/>
      <c r="B1" s="172"/>
      <c r="C1" s="172"/>
      <c r="D1" s="172"/>
      <c r="E1" s="172"/>
      <c r="F1" s="371" t="s">
        <v>420</v>
      </c>
      <c r="G1" s="371"/>
      <c r="H1" s="371"/>
      <c r="I1" s="371"/>
      <c r="J1" s="371"/>
      <c r="K1" s="371"/>
      <c r="L1" s="371"/>
      <c r="M1" s="371"/>
      <c r="N1" s="371"/>
    </row>
    <row r="2" spans="1:14" ht="15" customHeight="1" x14ac:dyDescent="0.25">
      <c r="A2" s="331" t="s">
        <v>444</v>
      </c>
      <c r="B2" s="331"/>
      <c r="C2" s="238"/>
      <c r="D2" s="238"/>
      <c r="E2" s="238"/>
      <c r="F2" s="238"/>
      <c r="G2" s="173"/>
      <c r="H2" s="173"/>
      <c r="I2" s="174"/>
      <c r="L2" s="175" t="s">
        <v>307</v>
      </c>
    </row>
    <row r="3" spans="1:14" ht="30.75" customHeight="1" x14ac:dyDescent="0.25">
      <c r="A3" s="176" t="s">
        <v>48</v>
      </c>
      <c r="B3" s="406" t="s">
        <v>300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x14ac:dyDescent="0.25">
      <c r="A4" s="408" t="s">
        <v>38</v>
      </c>
      <c r="B4" s="408"/>
      <c r="C4" s="408"/>
      <c r="D4" s="408"/>
      <c r="E4" s="408"/>
      <c r="F4" s="408"/>
      <c r="G4" s="408"/>
      <c r="H4" s="408"/>
      <c r="I4" s="408"/>
      <c r="J4" s="409"/>
      <c r="K4" s="409"/>
      <c r="L4" s="409"/>
      <c r="M4" s="409"/>
      <c r="N4" s="409"/>
    </row>
    <row r="5" spans="1:14" x14ac:dyDescent="0.25">
      <c r="A5" s="410" t="s">
        <v>39</v>
      </c>
      <c r="B5" s="410" t="s">
        <v>40</v>
      </c>
      <c r="C5" s="410" t="s">
        <v>120</v>
      </c>
      <c r="D5" s="410"/>
      <c r="E5" s="410"/>
      <c r="F5" s="410"/>
      <c r="G5" s="410"/>
      <c r="H5" s="407"/>
      <c r="I5" s="407"/>
      <c r="J5" s="407"/>
      <c r="K5" s="407"/>
      <c r="L5" s="407"/>
      <c r="M5" s="407"/>
      <c r="N5" s="407"/>
    </row>
    <row r="6" spans="1:14" ht="183" x14ac:dyDescent="0.25">
      <c r="A6" s="410"/>
      <c r="B6" s="410"/>
      <c r="C6" s="177" t="s">
        <v>62</v>
      </c>
      <c r="D6" s="177" t="s">
        <v>63</v>
      </c>
      <c r="E6" s="177" t="s">
        <v>118</v>
      </c>
      <c r="F6" s="177" t="s">
        <v>41</v>
      </c>
      <c r="G6" s="177" t="s">
        <v>119</v>
      </c>
      <c r="H6" s="177" t="s">
        <v>60</v>
      </c>
      <c r="I6" s="177" t="s">
        <v>61</v>
      </c>
      <c r="J6" s="177" t="s">
        <v>121</v>
      </c>
      <c r="K6" s="177" t="s">
        <v>122</v>
      </c>
      <c r="L6" s="177" t="s">
        <v>123</v>
      </c>
      <c r="M6" s="177" t="s">
        <v>198</v>
      </c>
      <c r="N6" s="177" t="s">
        <v>199</v>
      </c>
    </row>
    <row r="7" spans="1:14" ht="15.75" x14ac:dyDescent="0.25">
      <c r="A7" s="178">
        <v>1</v>
      </c>
      <c r="B7" s="178">
        <v>2</v>
      </c>
      <c r="C7" s="178">
        <v>3</v>
      </c>
      <c r="D7" s="178">
        <v>5</v>
      </c>
      <c r="E7" s="178">
        <v>6</v>
      </c>
      <c r="F7" s="179">
        <v>7</v>
      </c>
      <c r="G7" s="178">
        <v>8</v>
      </c>
      <c r="H7" s="178">
        <v>9</v>
      </c>
      <c r="I7" s="178">
        <v>10</v>
      </c>
      <c r="J7" s="178">
        <v>11</v>
      </c>
      <c r="K7" s="178">
        <v>12</v>
      </c>
      <c r="L7" s="178">
        <v>13</v>
      </c>
      <c r="M7" s="178">
        <v>14</v>
      </c>
      <c r="N7" s="178">
        <v>15</v>
      </c>
    </row>
    <row r="8" spans="1:14" x14ac:dyDescent="0.25">
      <c r="A8" s="147"/>
      <c r="B8" s="351" t="s">
        <v>42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x14ac:dyDescent="0.25">
      <c r="A9" s="181"/>
      <c r="B9" s="435" t="s">
        <v>43</v>
      </c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</row>
    <row r="10" spans="1:14" x14ac:dyDescent="0.25">
      <c r="A10" s="181"/>
      <c r="B10" s="360" t="s">
        <v>327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spans="1:14" ht="51" x14ac:dyDescent="0.25">
      <c r="A11" s="181">
        <v>1</v>
      </c>
      <c r="B11" s="141" t="s">
        <v>388</v>
      </c>
      <c r="C11" s="182"/>
      <c r="D11" s="181" t="s">
        <v>49</v>
      </c>
      <c r="E11" s="182" t="s">
        <v>50</v>
      </c>
      <c r="F11" s="182"/>
      <c r="G11" s="182" t="s">
        <v>99</v>
      </c>
      <c r="H11" s="182" t="s">
        <v>203</v>
      </c>
      <c r="I11" s="183" t="s">
        <v>227</v>
      </c>
      <c r="J11" s="182" t="s">
        <v>204</v>
      </c>
      <c r="K11" s="182" t="s">
        <v>204</v>
      </c>
      <c r="L11" s="182" t="s">
        <v>99</v>
      </c>
      <c r="M11" s="184">
        <v>0</v>
      </c>
      <c r="N11" s="182" t="s">
        <v>196</v>
      </c>
    </row>
    <row r="12" spans="1:14" ht="49.5" customHeight="1" x14ac:dyDescent="0.25">
      <c r="A12" s="181">
        <v>2</v>
      </c>
      <c r="B12" s="141" t="s">
        <v>229</v>
      </c>
      <c r="C12" s="182"/>
      <c r="D12" s="181" t="s">
        <v>49</v>
      </c>
      <c r="E12" s="182" t="s">
        <v>50</v>
      </c>
      <c r="F12" s="182"/>
      <c r="G12" s="182" t="s">
        <v>99</v>
      </c>
      <c r="H12" s="182" t="s">
        <v>203</v>
      </c>
      <c r="I12" s="183" t="s">
        <v>227</v>
      </c>
      <c r="J12" s="182" t="s">
        <v>204</v>
      </c>
      <c r="K12" s="182" t="s">
        <v>204</v>
      </c>
      <c r="L12" s="182" t="s">
        <v>99</v>
      </c>
      <c r="M12" s="184">
        <v>0</v>
      </c>
      <c r="N12" s="182" t="s">
        <v>196</v>
      </c>
    </row>
    <row r="13" spans="1:14" ht="65.25" customHeight="1" x14ac:dyDescent="0.25">
      <c r="A13" s="181">
        <v>3</v>
      </c>
      <c r="B13" s="141" t="s">
        <v>390</v>
      </c>
      <c r="C13" s="182"/>
      <c r="D13" s="181" t="s">
        <v>49</v>
      </c>
      <c r="E13" s="182" t="s">
        <v>50</v>
      </c>
      <c r="F13" s="182"/>
      <c r="G13" s="182" t="s">
        <v>99</v>
      </c>
      <c r="H13" s="182" t="s">
        <v>203</v>
      </c>
      <c r="I13" s="183" t="s">
        <v>227</v>
      </c>
      <c r="J13" s="182" t="s">
        <v>204</v>
      </c>
      <c r="K13" s="182" t="s">
        <v>204</v>
      </c>
      <c r="L13" s="182" t="s">
        <v>99</v>
      </c>
      <c r="M13" s="184">
        <v>0</v>
      </c>
      <c r="N13" s="182" t="s">
        <v>196</v>
      </c>
    </row>
    <row r="14" spans="1:14" ht="89.25" x14ac:dyDescent="0.25">
      <c r="A14" s="181">
        <v>4</v>
      </c>
      <c r="B14" s="141" t="s">
        <v>391</v>
      </c>
      <c r="C14" s="182"/>
      <c r="D14" s="181" t="s">
        <v>49</v>
      </c>
      <c r="E14" s="182" t="s">
        <v>50</v>
      </c>
      <c r="F14" s="182"/>
      <c r="G14" s="182" t="s">
        <v>99</v>
      </c>
      <c r="H14" s="182" t="s">
        <v>203</v>
      </c>
      <c r="I14" s="183" t="s">
        <v>227</v>
      </c>
      <c r="J14" s="182" t="s">
        <v>204</v>
      </c>
      <c r="K14" s="182" t="s">
        <v>204</v>
      </c>
      <c r="L14" s="182" t="s">
        <v>99</v>
      </c>
      <c r="M14" s="184">
        <v>0</v>
      </c>
      <c r="N14" s="182" t="s">
        <v>196</v>
      </c>
    </row>
    <row r="15" spans="1:14" ht="25.5" x14ac:dyDescent="0.25">
      <c r="A15" s="181">
        <v>5</v>
      </c>
      <c r="B15" s="141" t="s">
        <v>392</v>
      </c>
      <c r="C15" s="182"/>
      <c r="D15" s="181" t="s">
        <v>49</v>
      </c>
      <c r="E15" s="182" t="s">
        <v>50</v>
      </c>
      <c r="F15" s="182"/>
      <c r="G15" s="182" t="s">
        <v>99</v>
      </c>
      <c r="H15" s="182" t="s">
        <v>203</v>
      </c>
      <c r="I15" s="183" t="s">
        <v>227</v>
      </c>
      <c r="J15" s="182" t="s">
        <v>204</v>
      </c>
      <c r="K15" s="182" t="s">
        <v>204</v>
      </c>
      <c r="L15" s="182" t="s">
        <v>99</v>
      </c>
      <c r="M15" s="184">
        <v>0</v>
      </c>
      <c r="N15" s="182" t="s">
        <v>196</v>
      </c>
    </row>
    <row r="16" spans="1:14" ht="126.75" customHeight="1" x14ac:dyDescent="0.25">
      <c r="A16" s="181">
        <v>6</v>
      </c>
      <c r="B16" s="141" t="s">
        <v>389</v>
      </c>
      <c r="C16" s="182"/>
      <c r="D16" s="181" t="s">
        <v>49</v>
      </c>
      <c r="E16" s="182" t="s">
        <v>50</v>
      </c>
      <c r="F16" s="182"/>
      <c r="G16" s="182" t="s">
        <v>99</v>
      </c>
      <c r="H16" s="182" t="s">
        <v>203</v>
      </c>
      <c r="I16" s="183" t="s">
        <v>227</v>
      </c>
      <c r="J16" s="182" t="s">
        <v>204</v>
      </c>
      <c r="K16" s="182" t="s">
        <v>204</v>
      </c>
      <c r="L16" s="182" t="s">
        <v>99</v>
      </c>
      <c r="M16" s="184">
        <v>0</v>
      </c>
      <c r="N16" s="182" t="s">
        <v>196</v>
      </c>
    </row>
    <row r="17" spans="1:16" ht="15" customHeight="1" x14ac:dyDescent="0.25">
      <c r="A17" s="181"/>
      <c r="B17" s="142" t="s">
        <v>273</v>
      </c>
      <c r="C17" s="182"/>
      <c r="D17" s="181"/>
      <c r="E17" s="182"/>
      <c r="F17" s="182"/>
      <c r="G17" s="182"/>
      <c r="H17" s="182"/>
      <c r="I17" s="183"/>
      <c r="J17" s="182"/>
      <c r="K17" s="182"/>
      <c r="L17" s="182"/>
      <c r="M17" s="185">
        <f>SUM(M11:M16)</f>
        <v>0</v>
      </c>
      <c r="N17" s="182"/>
    </row>
    <row r="18" spans="1:16" ht="27" customHeight="1" x14ac:dyDescent="0.25">
      <c r="A18" s="181"/>
      <c r="B18" s="360" t="s">
        <v>328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</row>
    <row r="19" spans="1:16" ht="27" customHeight="1" x14ac:dyDescent="0.25">
      <c r="A19" s="181">
        <v>7</v>
      </c>
      <c r="B19" s="143" t="s">
        <v>440</v>
      </c>
      <c r="C19" s="182"/>
      <c r="D19" s="181" t="s">
        <v>49</v>
      </c>
      <c r="E19" s="182" t="s">
        <v>50</v>
      </c>
      <c r="F19" s="182"/>
      <c r="G19" s="182" t="s">
        <v>99</v>
      </c>
      <c r="H19" s="182" t="s">
        <v>205</v>
      </c>
      <c r="I19" s="183" t="s">
        <v>230</v>
      </c>
      <c r="J19" s="182" t="s">
        <v>203</v>
      </c>
      <c r="K19" s="182" t="s">
        <v>203</v>
      </c>
      <c r="L19" s="182" t="s">
        <v>203</v>
      </c>
      <c r="M19" s="184">
        <v>0</v>
      </c>
      <c r="N19" s="182" t="s">
        <v>196</v>
      </c>
    </row>
    <row r="20" spans="1:16" ht="30" customHeight="1" x14ac:dyDescent="0.25">
      <c r="A20" s="181">
        <v>8</v>
      </c>
      <c r="B20" s="144" t="s">
        <v>71</v>
      </c>
      <c r="C20" s="182"/>
      <c r="D20" s="181" t="s">
        <v>49</v>
      </c>
      <c r="E20" s="182" t="s">
        <v>50</v>
      </c>
      <c r="F20" s="182"/>
      <c r="G20" s="182" t="s">
        <v>99</v>
      </c>
      <c r="H20" s="182" t="s">
        <v>205</v>
      </c>
      <c r="I20" s="183" t="s">
        <v>230</v>
      </c>
      <c r="J20" s="182" t="s">
        <v>203</v>
      </c>
      <c r="K20" s="182" t="s">
        <v>203</v>
      </c>
      <c r="L20" s="182" t="s">
        <v>203</v>
      </c>
      <c r="M20" s="184">
        <v>0</v>
      </c>
      <c r="N20" s="182" t="s">
        <v>196</v>
      </c>
    </row>
    <row r="21" spans="1:16" ht="105" customHeight="1" x14ac:dyDescent="0.25">
      <c r="A21" s="181">
        <v>9</v>
      </c>
      <c r="B21" s="144" t="s">
        <v>441</v>
      </c>
      <c r="C21" s="182"/>
      <c r="D21" s="181" t="s">
        <v>49</v>
      </c>
      <c r="E21" s="182" t="s">
        <v>50</v>
      </c>
      <c r="F21" s="182"/>
      <c r="G21" s="182" t="s">
        <v>99</v>
      </c>
      <c r="H21" s="182" t="s">
        <v>205</v>
      </c>
      <c r="I21" s="183" t="s">
        <v>230</v>
      </c>
      <c r="J21" s="182" t="s">
        <v>203</v>
      </c>
      <c r="K21" s="182" t="s">
        <v>203</v>
      </c>
      <c r="L21" s="182" t="s">
        <v>203</v>
      </c>
      <c r="M21" s="184">
        <v>0</v>
      </c>
      <c r="N21" s="182" t="s">
        <v>196</v>
      </c>
    </row>
    <row r="22" spans="1:16" ht="18" customHeight="1" x14ac:dyDescent="0.25">
      <c r="A22" s="181">
        <v>10</v>
      </c>
      <c r="B22" s="144" t="s">
        <v>72</v>
      </c>
      <c r="C22" s="182"/>
      <c r="D22" s="181" t="s">
        <v>49</v>
      </c>
      <c r="E22" s="182" t="s">
        <v>50</v>
      </c>
      <c r="F22" s="182"/>
      <c r="G22" s="182" t="s">
        <v>99</v>
      </c>
      <c r="H22" s="182" t="s">
        <v>205</v>
      </c>
      <c r="I22" s="183" t="s">
        <v>230</v>
      </c>
      <c r="J22" s="182" t="s">
        <v>203</v>
      </c>
      <c r="K22" s="182" t="s">
        <v>203</v>
      </c>
      <c r="L22" s="182" t="s">
        <v>203</v>
      </c>
      <c r="M22" s="184">
        <v>0</v>
      </c>
      <c r="N22" s="182" t="s">
        <v>196</v>
      </c>
    </row>
    <row r="23" spans="1:16" ht="18" customHeight="1" x14ac:dyDescent="0.25">
      <c r="A23" s="181"/>
      <c r="B23" s="142" t="s">
        <v>273</v>
      </c>
      <c r="C23" s="182"/>
      <c r="D23" s="181"/>
      <c r="E23" s="182"/>
      <c r="F23" s="182"/>
      <c r="G23" s="182"/>
      <c r="H23" s="182"/>
      <c r="I23" s="183"/>
      <c r="J23" s="182"/>
      <c r="K23" s="182"/>
      <c r="L23" s="182"/>
      <c r="M23" s="185">
        <f>SUM(M19:M22)</f>
        <v>0</v>
      </c>
      <c r="N23" s="182"/>
    </row>
    <row r="24" spans="1:16" ht="27.75" customHeight="1" x14ac:dyDescent="0.25">
      <c r="A24" s="181"/>
      <c r="B24" s="360" t="s">
        <v>52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</row>
    <row r="25" spans="1:16" ht="51" x14ac:dyDescent="0.25">
      <c r="A25" s="181">
        <v>11</v>
      </c>
      <c r="B25" s="144" t="s">
        <v>232</v>
      </c>
      <c r="C25" s="182"/>
      <c r="D25" s="181" t="s">
        <v>49</v>
      </c>
      <c r="E25" s="182" t="s">
        <v>50</v>
      </c>
      <c r="F25" s="182"/>
      <c r="G25" s="182" t="s">
        <v>99</v>
      </c>
      <c r="H25" s="186" t="s">
        <v>332</v>
      </c>
      <c r="I25" s="187">
        <v>41778</v>
      </c>
      <c r="J25" s="181">
        <v>1</v>
      </c>
      <c r="K25" s="181">
        <v>1</v>
      </c>
      <c r="L25" s="181">
        <v>2</v>
      </c>
      <c r="M25" s="181">
        <v>0</v>
      </c>
      <c r="N25" s="182" t="s">
        <v>196</v>
      </c>
      <c r="O25" s="188"/>
    </row>
    <row r="26" spans="1:16" ht="51" x14ac:dyDescent="0.25">
      <c r="A26" s="181">
        <v>12</v>
      </c>
      <c r="B26" s="144" t="s">
        <v>233</v>
      </c>
      <c r="C26" s="182"/>
      <c r="D26" s="181" t="s">
        <v>49</v>
      </c>
      <c r="E26" s="182" t="s">
        <v>50</v>
      </c>
      <c r="F26" s="182"/>
      <c r="G26" s="182" t="s">
        <v>99</v>
      </c>
      <c r="H26" s="186" t="s">
        <v>332</v>
      </c>
      <c r="I26" s="187">
        <v>41778</v>
      </c>
      <c r="J26" s="181">
        <v>1</v>
      </c>
      <c r="K26" s="181">
        <v>1</v>
      </c>
      <c r="L26" s="181">
        <v>2</v>
      </c>
      <c r="M26" s="181">
        <v>0</v>
      </c>
      <c r="N26" s="182" t="s">
        <v>196</v>
      </c>
      <c r="O26" s="188"/>
    </row>
    <row r="27" spans="1:16" ht="38.25" x14ac:dyDescent="0.25">
      <c r="A27" s="181">
        <v>13</v>
      </c>
      <c r="B27" s="144" t="s">
        <v>234</v>
      </c>
      <c r="C27" s="182"/>
      <c r="D27" s="181" t="s">
        <v>49</v>
      </c>
      <c r="E27" s="182" t="s">
        <v>50</v>
      </c>
      <c r="F27" s="182"/>
      <c r="G27" s="182" t="s">
        <v>99</v>
      </c>
      <c r="H27" s="186" t="s">
        <v>332</v>
      </c>
      <c r="I27" s="187">
        <v>41778</v>
      </c>
      <c r="J27" s="181">
        <v>1</v>
      </c>
      <c r="K27" s="181">
        <v>1</v>
      </c>
      <c r="L27" s="181">
        <v>2</v>
      </c>
      <c r="M27" s="181">
        <v>0</v>
      </c>
      <c r="N27" s="182" t="s">
        <v>196</v>
      </c>
    </row>
    <row r="28" spans="1:16" ht="30" x14ac:dyDescent="0.25">
      <c r="A28" s="181">
        <v>14</v>
      </c>
      <c r="B28" s="144" t="s">
        <v>419</v>
      </c>
      <c r="C28" s="182"/>
      <c r="D28" s="181" t="s">
        <v>49</v>
      </c>
      <c r="E28" s="182" t="s">
        <v>50</v>
      </c>
      <c r="F28" s="182"/>
      <c r="G28" s="182" t="s">
        <v>99</v>
      </c>
      <c r="H28" s="186" t="s">
        <v>332</v>
      </c>
      <c r="I28" s="187">
        <v>41778</v>
      </c>
      <c r="J28" s="181">
        <v>1</v>
      </c>
      <c r="K28" s="181">
        <v>1</v>
      </c>
      <c r="L28" s="181">
        <v>2</v>
      </c>
      <c r="M28" s="181">
        <v>0</v>
      </c>
      <c r="N28" s="182" t="s">
        <v>196</v>
      </c>
      <c r="O28" s="188"/>
    </row>
    <row r="29" spans="1:16" ht="30" x14ac:dyDescent="0.25">
      <c r="A29" s="181"/>
      <c r="B29" s="144" t="s">
        <v>422</v>
      </c>
      <c r="C29" s="182"/>
      <c r="D29" s="181" t="s">
        <v>49</v>
      </c>
      <c r="E29" s="182" t="s">
        <v>50</v>
      </c>
      <c r="F29" s="182"/>
      <c r="G29" s="182" t="s">
        <v>99</v>
      </c>
      <c r="H29" s="186" t="s">
        <v>332</v>
      </c>
      <c r="I29" s="187">
        <v>41778</v>
      </c>
      <c r="J29" s="181">
        <v>1</v>
      </c>
      <c r="K29" s="181">
        <v>1</v>
      </c>
      <c r="L29" s="181">
        <v>2</v>
      </c>
      <c r="M29" s="181">
        <v>68</v>
      </c>
      <c r="N29" s="182" t="s">
        <v>196</v>
      </c>
      <c r="O29" s="221"/>
    </row>
    <row r="30" spans="1:16" ht="30" x14ac:dyDescent="0.25">
      <c r="A30" s="189"/>
      <c r="B30" s="144" t="s">
        <v>367</v>
      </c>
      <c r="C30" s="182"/>
      <c r="D30" s="181" t="s">
        <v>49</v>
      </c>
      <c r="E30" s="182" t="s">
        <v>50</v>
      </c>
      <c r="F30" s="182"/>
      <c r="G30" s="182" t="s">
        <v>99</v>
      </c>
      <c r="H30" s="186" t="s">
        <v>332</v>
      </c>
      <c r="I30" s="187">
        <v>41778</v>
      </c>
      <c r="J30" s="181">
        <v>1</v>
      </c>
      <c r="K30" s="181">
        <v>1</v>
      </c>
      <c r="L30" s="181">
        <v>2</v>
      </c>
      <c r="M30" s="181">
        <v>172</v>
      </c>
      <c r="N30" s="182" t="s">
        <v>196</v>
      </c>
      <c r="P30" s="221"/>
    </row>
    <row r="31" spans="1:16" x14ac:dyDescent="0.25">
      <c r="A31" s="181"/>
      <c r="B31" s="142" t="s">
        <v>273</v>
      </c>
      <c r="C31" s="182"/>
      <c r="D31" s="181"/>
      <c r="E31" s="182"/>
      <c r="F31" s="182"/>
      <c r="G31" s="182"/>
      <c r="H31" s="186"/>
      <c r="I31" s="187"/>
      <c r="J31" s="181"/>
      <c r="K31" s="181"/>
      <c r="L31" s="181"/>
      <c r="M31" s="147">
        <f>SUM(M25:M30)</f>
        <v>240</v>
      </c>
      <c r="N31" s="182"/>
    </row>
    <row r="32" spans="1:16" ht="22.5" customHeight="1" x14ac:dyDescent="0.25">
      <c r="A32" s="181"/>
      <c r="B32" s="368" t="s">
        <v>54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</row>
    <row r="33" spans="1:14" ht="42" customHeight="1" x14ac:dyDescent="0.25">
      <c r="A33" s="181">
        <v>15</v>
      </c>
      <c r="B33" s="146" t="s">
        <v>393</v>
      </c>
      <c r="C33" s="182"/>
      <c r="D33" s="181" t="s">
        <v>49</v>
      </c>
      <c r="E33" s="182" t="s">
        <v>50</v>
      </c>
      <c r="F33" s="182"/>
      <c r="G33" s="182" t="s">
        <v>99</v>
      </c>
      <c r="H33" s="186">
        <v>217</v>
      </c>
      <c r="I33" s="187">
        <v>41579</v>
      </c>
      <c r="J33" s="181">
        <v>1</v>
      </c>
      <c r="K33" s="181">
        <v>1</v>
      </c>
      <c r="L33" s="181">
        <v>1</v>
      </c>
      <c r="M33" s="181">
        <v>0</v>
      </c>
      <c r="N33" s="182" t="s">
        <v>196</v>
      </c>
    </row>
    <row r="34" spans="1:14" ht="42" customHeight="1" x14ac:dyDescent="0.25">
      <c r="A34" s="181">
        <v>16</v>
      </c>
      <c r="B34" s="146" t="s">
        <v>394</v>
      </c>
      <c r="C34" s="182"/>
      <c r="D34" s="181" t="s">
        <v>49</v>
      </c>
      <c r="E34" s="182" t="s">
        <v>50</v>
      </c>
      <c r="F34" s="182"/>
      <c r="G34" s="182" t="s">
        <v>99</v>
      </c>
      <c r="H34" s="186">
        <v>217</v>
      </c>
      <c r="I34" s="187">
        <v>41579</v>
      </c>
      <c r="J34" s="181">
        <v>1</v>
      </c>
      <c r="K34" s="181">
        <v>1</v>
      </c>
      <c r="L34" s="181">
        <v>1</v>
      </c>
      <c r="M34" s="181">
        <v>0</v>
      </c>
      <c r="N34" s="182" t="s">
        <v>196</v>
      </c>
    </row>
    <row r="35" spans="1:14" ht="42" customHeight="1" x14ac:dyDescent="0.25">
      <c r="A35" s="181">
        <v>17</v>
      </c>
      <c r="B35" s="146" t="s">
        <v>395</v>
      </c>
      <c r="C35" s="182"/>
      <c r="D35" s="181" t="s">
        <v>49</v>
      </c>
      <c r="E35" s="182" t="s">
        <v>50</v>
      </c>
      <c r="F35" s="182"/>
      <c r="G35" s="182" t="s">
        <v>99</v>
      </c>
      <c r="H35" s="186">
        <v>217</v>
      </c>
      <c r="I35" s="187">
        <v>41579</v>
      </c>
      <c r="J35" s="181">
        <v>1</v>
      </c>
      <c r="K35" s="181">
        <v>1</v>
      </c>
      <c r="L35" s="181">
        <v>1</v>
      </c>
      <c r="M35" s="181">
        <v>0</v>
      </c>
      <c r="N35" s="182" t="s">
        <v>196</v>
      </c>
    </row>
    <row r="36" spans="1:14" ht="42" customHeight="1" x14ac:dyDescent="0.25">
      <c r="A36" s="181">
        <v>18</v>
      </c>
      <c r="B36" s="146" t="s">
        <v>396</v>
      </c>
      <c r="C36" s="182"/>
      <c r="D36" s="181" t="s">
        <v>49</v>
      </c>
      <c r="E36" s="182" t="s">
        <v>50</v>
      </c>
      <c r="F36" s="182"/>
      <c r="G36" s="182" t="s">
        <v>99</v>
      </c>
      <c r="H36" s="186">
        <v>217</v>
      </c>
      <c r="I36" s="187">
        <v>41579</v>
      </c>
      <c r="J36" s="181">
        <v>1</v>
      </c>
      <c r="K36" s="181">
        <v>1</v>
      </c>
      <c r="L36" s="181">
        <v>1</v>
      </c>
      <c r="M36" s="181">
        <v>0</v>
      </c>
      <c r="N36" s="182" t="s">
        <v>196</v>
      </c>
    </row>
    <row r="37" spans="1:14" ht="42" customHeight="1" x14ac:dyDescent="0.25">
      <c r="A37" s="181">
        <v>19</v>
      </c>
      <c r="B37" s="146" t="s">
        <v>397</v>
      </c>
      <c r="C37" s="182"/>
      <c r="D37" s="181" t="s">
        <v>49</v>
      </c>
      <c r="E37" s="182" t="s">
        <v>50</v>
      </c>
      <c r="F37" s="182"/>
      <c r="G37" s="182" t="s">
        <v>99</v>
      </c>
      <c r="H37" s="186">
        <v>217</v>
      </c>
      <c r="I37" s="187">
        <v>41579</v>
      </c>
      <c r="J37" s="181">
        <v>1</v>
      </c>
      <c r="K37" s="181">
        <v>1</v>
      </c>
      <c r="L37" s="181">
        <v>1</v>
      </c>
      <c r="M37" s="181">
        <v>0</v>
      </c>
      <c r="N37" s="182" t="s">
        <v>196</v>
      </c>
    </row>
    <row r="38" spans="1:14" ht="42" customHeight="1" x14ac:dyDescent="0.25">
      <c r="A38" s="181">
        <v>20</v>
      </c>
      <c r="B38" s="146" t="s">
        <v>398</v>
      </c>
      <c r="C38" s="182"/>
      <c r="D38" s="181" t="s">
        <v>49</v>
      </c>
      <c r="E38" s="182" t="s">
        <v>50</v>
      </c>
      <c r="F38" s="182"/>
      <c r="G38" s="182" t="s">
        <v>99</v>
      </c>
      <c r="H38" s="186">
        <v>217</v>
      </c>
      <c r="I38" s="187">
        <v>41579</v>
      </c>
      <c r="J38" s="181">
        <v>1</v>
      </c>
      <c r="K38" s="181">
        <v>1</v>
      </c>
      <c r="L38" s="181">
        <v>1</v>
      </c>
      <c r="M38" s="181">
        <v>0</v>
      </c>
      <c r="N38" s="182" t="s">
        <v>196</v>
      </c>
    </row>
    <row r="39" spans="1:14" ht="18.75" customHeight="1" x14ac:dyDescent="0.25">
      <c r="A39" s="181"/>
      <c r="B39" s="142" t="s">
        <v>273</v>
      </c>
      <c r="C39" s="182"/>
      <c r="D39" s="181"/>
      <c r="E39" s="182"/>
      <c r="F39" s="182"/>
      <c r="G39" s="182"/>
      <c r="H39" s="186"/>
      <c r="I39" s="187"/>
      <c r="J39" s="181"/>
      <c r="K39" s="181"/>
      <c r="L39" s="181"/>
      <c r="M39" s="147">
        <f>SUM(M33:M38)</f>
        <v>0</v>
      </c>
      <c r="N39" s="182"/>
    </row>
    <row r="40" spans="1:14" ht="23.25" customHeight="1" x14ac:dyDescent="0.25">
      <c r="A40" s="189"/>
      <c r="B40" s="360" t="s">
        <v>55</v>
      </c>
      <c r="C40" s="404"/>
      <c r="D40" s="404"/>
      <c r="E40" s="404"/>
      <c r="F40" s="404"/>
      <c r="G40" s="404"/>
      <c r="H40" s="405"/>
      <c r="I40" s="405"/>
      <c r="J40" s="405"/>
      <c r="K40" s="405"/>
      <c r="L40" s="405"/>
      <c r="M40" s="405"/>
      <c r="N40" s="405"/>
    </row>
    <row r="41" spans="1:14" ht="38.25" customHeight="1" x14ac:dyDescent="0.25">
      <c r="A41" s="189">
        <v>21</v>
      </c>
      <c r="B41" s="190" t="s">
        <v>79</v>
      </c>
      <c r="C41" s="189"/>
      <c r="D41" s="189" t="s">
        <v>49</v>
      </c>
      <c r="E41" s="191" t="s">
        <v>50</v>
      </c>
      <c r="F41" s="189"/>
      <c r="G41" s="189">
        <v>2</v>
      </c>
      <c r="H41" s="192" t="s">
        <v>214</v>
      </c>
      <c r="I41" s="193">
        <v>41418</v>
      </c>
      <c r="J41" s="189">
        <v>1</v>
      </c>
      <c r="K41" s="189">
        <v>1</v>
      </c>
      <c r="L41" s="189">
        <v>1</v>
      </c>
      <c r="M41" s="189">
        <v>16675</v>
      </c>
      <c r="N41" s="194" t="s">
        <v>196</v>
      </c>
    </row>
    <row r="42" spans="1:14" ht="39" customHeight="1" x14ac:dyDescent="0.25">
      <c r="A42" s="189">
        <v>22</v>
      </c>
      <c r="B42" s="190" t="s">
        <v>80</v>
      </c>
      <c r="C42" s="189"/>
      <c r="D42" s="189" t="s">
        <v>49</v>
      </c>
      <c r="E42" s="191" t="s">
        <v>50</v>
      </c>
      <c r="F42" s="189"/>
      <c r="G42" s="189">
        <v>2</v>
      </c>
      <c r="H42" s="192" t="s">
        <v>214</v>
      </c>
      <c r="I42" s="193">
        <v>41418</v>
      </c>
      <c r="J42" s="189">
        <v>1</v>
      </c>
      <c r="K42" s="189">
        <v>1</v>
      </c>
      <c r="L42" s="189">
        <v>1</v>
      </c>
      <c r="M42" s="189">
        <v>3289</v>
      </c>
      <c r="N42" s="194" t="s">
        <v>196</v>
      </c>
    </row>
    <row r="43" spans="1:14" ht="54" customHeight="1" x14ac:dyDescent="0.25">
      <c r="A43" s="189">
        <v>23</v>
      </c>
      <c r="B43" s="190" t="s">
        <v>211</v>
      </c>
      <c r="C43" s="189"/>
      <c r="D43" s="189" t="s">
        <v>49</v>
      </c>
      <c r="E43" s="191" t="s">
        <v>50</v>
      </c>
      <c r="F43" s="189"/>
      <c r="G43" s="189">
        <v>2</v>
      </c>
      <c r="H43" s="189">
        <v>4</v>
      </c>
      <c r="I43" s="195">
        <v>41418</v>
      </c>
      <c r="J43" s="189">
        <v>1</v>
      </c>
      <c r="K43" s="189">
        <v>1</v>
      </c>
      <c r="L43" s="189">
        <v>1</v>
      </c>
      <c r="M43" s="189">
        <v>5928</v>
      </c>
      <c r="N43" s="194" t="s">
        <v>196</v>
      </c>
    </row>
    <row r="44" spans="1:14" ht="37.5" customHeight="1" x14ac:dyDescent="0.25">
      <c r="A44" s="189">
        <v>24</v>
      </c>
      <c r="B44" s="190" t="s">
        <v>212</v>
      </c>
      <c r="C44" s="189"/>
      <c r="D44" s="189" t="s">
        <v>49</v>
      </c>
      <c r="E44" s="191" t="s">
        <v>50</v>
      </c>
      <c r="F44" s="189"/>
      <c r="G44" s="189">
        <v>2</v>
      </c>
      <c r="H44" s="189">
        <v>4</v>
      </c>
      <c r="I44" s="195">
        <v>41418</v>
      </c>
      <c r="J44" s="189">
        <v>1</v>
      </c>
      <c r="K44" s="189">
        <v>1</v>
      </c>
      <c r="L44" s="189">
        <v>1</v>
      </c>
      <c r="M44" s="189">
        <v>5312</v>
      </c>
      <c r="N44" s="194" t="s">
        <v>196</v>
      </c>
    </row>
    <row r="45" spans="1:14" ht="54" customHeight="1" x14ac:dyDescent="0.25">
      <c r="A45" s="189">
        <v>25</v>
      </c>
      <c r="B45" s="190" t="s">
        <v>81</v>
      </c>
      <c r="C45" s="182"/>
      <c r="D45" s="189" t="s">
        <v>49</v>
      </c>
      <c r="E45" s="191" t="s">
        <v>50</v>
      </c>
      <c r="F45" s="182"/>
      <c r="G45" s="182" t="s">
        <v>99</v>
      </c>
      <c r="H45" s="189">
        <v>4</v>
      </c>
      <c r="I45" s="195">
        <v>41418</v>
      </c>
      <c r="J45" s="189">
        <v>1</v>
      </c>
      <c r="K45" s="189">
        <v>1</v>
      </c>
      <c r="L45" s="189">
        <v>1</v>
      </c>
      <c r="M45" s="189">
        <v>0</v>
      </c>
      <c r="N45" s="194" t="s">
        <v>196</v>
      </c>
    </row>
    <row r="46" spans="1:14" ht="22.5" customHeight="1" x14ac:dyDescent="0.25">
      <c r="A46" s="189"/>
      <c r="B46" s="196" t="s">
        <v>273</v>
      </c>
      <c r="C46" s="182"/>
      <c r="D46" s="189"/>
      <c r="E46" s="191"/>
      <c r="F46" s="182"/>
      <c r="G46" s="182"/>
      <c r="H46" s="189"/>
      <c r="I46" s="195"/>
      <c r="J46" s="189"/>
      <c r="K46" s="189"/>
      <c r="L46" s="189"/>
      <c r="M46" s="197">
        <f>SUM(M41:M45)</f>
        <v>31204</v>
      </c>
      <c r="N46" s="194"/>
    </row>
    <row r="47" spans="1:14" ht="37.5" customHeight="1" x14ac:dyDescent="0.25">
      <c r="A47" s="189"/>
      <c r="B47" s="360" t="s">
        <v>56</v>
      </c>
      <c r="C47" s="404"/>
      <c r="D47" s="404"/>
      <c r="E47" s="404"/>
      <c r="F47" s="404"/>
      <c r="G47" s="404"/>
      <c r="H47" s="405"/>
      <c r="I47" s="405"/>
      <c r="J47" s="405"/>
      <c r="K47" s="405"/>
      <c r="L47" s="405"/>
      <c r="M47" s="405"/>
      <c r="N47" s="405"/>
    </row>
    <row r="48" spans="1:14" ht="45" customHeight="1" x14ac:dyDescent="0.25">
      <c r="A48" s="189">
        <v>26</v>
      </c>
      <c r="B48" s="198" t="s">
        <v>82</v>
      </c>
      <c r="C48" s="189"/>
      <c r="D48" s="189" t="s">
        <v>49</v>
      </c>
      <c r="E48" s="191" t="s">
        <v>50</v>
      </c>
      <c r="F48" s="189"/>
      <c r="G48" s="189">
        <v>2</v>
      </c>
      <c r="H48" s="192" t="s">
        <v>214</v>
      </c>
      <c r="I48" s="193">
        <v>41418</v>
      </c>
      <c r="J48" s="189">
        <v>1</v>
      </c>
      <c r="K48" s="189">
        <v>1</v>
      </c>
      <c r="L48" s="189">
        <v>1</v>
      </c>
      <c r="M48" s="297">
        <v>0</v>
      </c>
      <c r="N48" s="194" t="s">
        <v>196</v>
      </c>
    </row>
    <row r="49" spans="1:15" ht="45" customHeight="1" x14ac:dyDescent="0.25">
      <c r="A49" s="189">
        <v>27</v>
      </c>
      <c r="B49" s="190" t="s">
        <v>83</v>
      </c>
      <c r="C49" s="189"/>
      <c r="D49" s="189" t="s">
        <v>49</v>
      </c>
      <c r="E49" s="191" t="s">
        <v>50</v>
      </c>
      <c r="F49" s="189"/>
      <c r="G49" s="189">
        <v>2</v>
      </c>
      <c r="H49" s="192" t="s">
        <v>214</v>
      </c>
      <c r="I49" s="193">
        <v>41418</v>
      </c>
      <c r="J49" s="189">
        <v>1</v>
      </c>
      <c r="K49" s="189">
        <v>1</v>
      </c>
      <c r="L49" s="189">
        <v>1</v>
      </c>
      <c r="M49" s="272">
        <v>487</v>
      </c>
      <c r="N49" s="194" t="s">
        <v>196</v>
      </c>
    </row>
    <row r="50" spans="1:15" ht="45" customHeight="1" x14ac:dyDescent="0.25">
      <c r="A50" s="189">
        <v>28</v>
      </c>
      <c r="B50" s="190" t="s">
        <v>84</v>
      </c>
      <c r="C50" s="189"/>
      <c r="D50" s="189" t="s">
        <v>49</v>
      </c>
      <c r="E50" s="191" t="s">
        <v>50</v>
      </c>
      <c r="F50" s="189"/>
      <c r="G50" s="189">
        <v>2</v>
      </c>
      <c r="H50" s="192" t="s">
        <v>214</v>
      </c>
      <c r="I50" s="193">
        <v>41418</v>
      </c>
      <c r="J50" s="189">
        <v>1</v>
      </c>
      <c r="K50" s="189">
        <v>1</v>
      </c>
      <c r="L50" s="189">
        <v>1</v>
      </c>
      <c r="M50" s="272">
        <v>979</v>
      </c>
      <c r="N50" s="194" t="s">
        <v>196</v>
      </c>
    </row>
    <row r="51" spans="1:15" ht="45" customHeight="1" x14ac:dyDescent="0.25">
      <c r="A51" s="189">
        <v>29</v>
      </c>
      <c r="B51" s="190" t="s">
        <v>85</v>
      </c>
      <c r="C51" s="189"/>
      <c r="D51" s="189" t="s">
        <v>49</v>
      </c>
      <c r="E51" s="191" t="s">
        <v>50</v>
      </c>
      <c r="F51" s="189"/>
      <c r="G51" s="189">
        <v>2</v>
      </c>
      <c r="H51" s="192" t="s">
        <v>214</v>
      </c>
      <c r="I51" s="193">
        <v>41418</v>
      </c>
      <c r="J51" s="189">
        <v>1</v>
      </c>
      <c r="K51" s="189">
        <v>1</v>
      </c>
      <c r="L51" s="189">
        <v>1</v>
      </c>
      <c r="M51" s="272">
        <v>362</v>
      </c>
      <c r="N51" s="194" t="s">
        <v>196</v>
      </c>
    </row>
    <row r="52" spans="1:15" ht="45" customHeight="1" x14ac:dyDescent="0.25">
      <c r="A52" s="189">
        <v>30</v>
      </c>
      <c r="B52" s="190" t="s">
        <v>86</v>
      </c>
      <c r="C52" s="189"/>
      <c r="D52" s="189" t="s">
        <v>49</v>
      </c>
      <c r="E52" s="191" t="s">
        <v>50</v>
      </c>
      <c r="F52" s="189"/>
      <c r="G52" s="189">
        <v>2</v>
      </c>
      <c r="H52" s="192" t="s">
        <v>214</v>
      </c>
      <c r="I52" s="193">
        <v>41418</v>
      </c>
      <c r="J52" s="189">
        <v>1</v>
      </c>
      <c r="K52" s="189">
        <v>1</v>
      </c>
      <c r="L52" s="189">
        <v>1</v>
      </c>
      <c r="M52" s="272">
        <v>1374</v>
      </c>
      <c r="N52" s="194" t="s">
        <v>196</v>
      </c>
    </row>
    <row r="53" spans="1:15" ht="45" customHeight="1" x14ac:dyDescent="0.25">
      <c r="A53" s="189">
        <v>31</v>
      </c>
      <c r="B53" s="190" t="s">
        <v>87</v>
      </c>
      <c r="C53" s="189"/>
      <c r="D53" s="189" t="s">
        <v>49</v>
      </c>
      <c r="E53" s="191" t="s">
        <v>50</v>
      </c>
      <c r="F53" s="189"/>
      <c r="G53" s="189">
        <v>2</v>
      </c>
      <c r="H53" s="192" t="s">
        <v>214</v>
      </c>
      <c r="I53" s="193">
        <v>41418</v>
      </c>
      <c r="J53" s="189">
        <v>1</v>
      </c>
      <c r="K53" s="189">
        <v>1</v>
      </c>
      <c r="L53" s="189">
        <v>1</v>
      </c>
      <c r="M53" s="272">
        <v>236</v>
      </c>
      <c r="N53" s="194" t="s">
        <v>196</v>
      </c>
    </row>
    <row r="54" spans="1:15" ht="18.75" customHeight="1" x14ac:dyDescent="0.25">
      <c r="A54" s="189"/>
      <c r="B54" s="196" t="s">
        <v>273</v>
      </c>
      <c r="C54" s="189"/>
      <c r="D54" s="189"/>
      <c r="E54" s="191"/>
      <c r="F54" s="189"/>
      <c r="G54" s="189"/>
      <c r="H54" s="192"/>
      <c r="I54" s="193"/>
      <c r="J54" s="189"/>
      <c r="K54" s="189"/>
      <c r="L54" s="189"/>
      <c r="M54" s="273">
        <f>SUM(M48:M53)</f>
        <v>3438</v>
      </c>
      <c r="N54" s="194"/>
    </row>
    <row r="55" spans="1:15" ht="16.5" customHeight="1" x14ac:dyDescent="0.25">
      <c r="A55" s="181"/>
      <c r="B55" s="360" t="s">
        <v>685</v>
      </c>
      <c r="C55" s="351"/>
      <c r="D55" s="351"/>
      <c r="E55" s="351"/>
      <c r="F55" s="351"/>
      <c r="G55" s="351"/>
      <c r="H55" s="361"/>
      <c r="I55" s="361"/>
      <c r="J55" s="361"/>
      <c r="K55" s="361"/>
      <c r="L55" s="361"/>
      <c r="M55" s="361"/>
      <c r="N55" s="361"/>
      <c r="O55" s="150"/>
    </row>
    <row r="56" spans="1:15" ht="57" customHeight="1" x14ac:dyDescent="0.25">
      <c r="A56" s="181">
        <v>32</v>
      </c>
      <c r="B56" s="144" t="s">
        <v>330</v>
      </c>
      <c r="C56" s="181"/>
      <c r="D56" s="181" t="s">
        <v>49</v>
      </c>
      <c r="E56" s="182" t="s">
        <v>50</v>
      </c>
      <c r="F56" s="181"/>
      <c r="G56" s="182" t="s">
        <v>99</v>
      </c>
      <c r="H56" s="328">
        <v>9</v>
      </c>
      <c r="I56" s="200">
        <v>41967</v>
      </c>
      <c r="J56" s="181">
        <v>1</v>
      </c>
      <c r="K56" s="181">
        <v>1</v>
      </c>
      <c r="L56" s="181">
        <v>1</v>
      </c>
      <c r="M56" s="181">
        <v>0</v>
      </c>
      <c r="N56" s="186" t="s">
        <v>196</v>
      </c>
      <c r="O56" s="150"/>
    </row>
    <row r="57" spans="1:15" ht="24" customHeight="1" x14ac:dyDescent="0.25">
      <c r="A57" s="181"/>
      <c r="B57" s="142" t="s">
        <v>273</v>
      </c>
      <c r="C57" s="181"/>
      <c r="D57" s="181"/>
      <c r="E57" s="182"/>
      <c r="F57" s="181"/>
      <c r="G57" s="182"/>
      <c r="H57" s="181"/>
      <c r="I57" s="200"/>
      <c r="J57" s="181"/>
      <c r="K57" s="181"/>
      <c r="L57" s="181"/>
      <c r="M57" s="147">
        <f>SUM(M56)</f>
        <v>0</v>
      </c>
      <c r="N57" s="186"/>
      <c r="O57" s="150"/>
    </row>
    <row r="58" spans="1:15" ht="18" customHeight="1" x14ac:dyDescent="0.25">
      <c r="A58" s="181"/>
      <c r="B58" s="360" t="s">
        <v>267</v>
      </c>
      <c r="C58" s="351"/>
      <c r="D58" s="351"/>
      <c r="E58" s="351"/>
      <c r="F58" s="351"/>
      <c r="G58" s="351"/>
      <c r="H58" s="361"/>
      <c r="I58" s="361"/>
      <c r="J58" s="361"/>
      <c r="K58" s="361"/>
      <c r="L58" s="361"/>
      <c r="M58" s="361"/>
      <c r="N58" s="361"/>
      <c r="O58" s="150"/>
    </row>
    <row r="59" spans="1:15" ht="57" customHeight="1" x14ac:dyDescent="0.25">
      <c r="A59" s="181">
        <v>33</v>
      </c>
      <c r="B59" s="144" t="s">
        <v>268</v>
      </c>
      <c r="C59" s="181"/>
      <c r="D59" s="181" t="s">
        <v>49</v>
      </c>
      <c r="E59" s="182" t="s">
        <v>50</v>
      </c>
      <c r="F59" s="181"/>
      <c r="G59" s="182" t="s">
        <v>99</v>
      </c>
      <c r="H59" s="181">
        <v>215</v>
      </c>
      <c r="I59" s="200">
        <v>41593</v>
      </c>
      <c r="J59" s="181">
        <v>1</v>
      </c>
      <c r="K59" s="181">
        <v>1</v>
      </c>
      <c r="L59" s="181">
        <v>1</v>
      </c>
      <c r="M59" s="181">
        <v>0</v>
      </c>
      <c r="N59" s="186" t="s">
        <v>196</v>
      </c>
      <c r="O59" s="150"/>
    </row>
    <row r="60" spans="1:15" ht="57" customHeight="1" x14ac:dyDescent="0.25">
      <c r="A60" s="181">
        <v>34</v>
      </c>
      <c r="B60" s="144" t="s">
        <v>399</v>
      </c>
      <c r="C60" s="181"/>
      <c r="D60" s="181" t="s">
        <v>49</v>
      </c>
      <c r="E60" s="182" t="s">
        <v>50</v>
      </c>
      <c r="F60" s="181"/>
      <c r="G60" s="182" t="s">
        <v>99</v>
      </c>
      <c r="H60" s="181">
        <v>215</v>
      </c>
      <c r="I60" s="200">
        <v>41593</v>
      </c>
      <c r="J60" s="181">
        <v>1</v>
      </c>
      <c r="K60" s="181">
        <v>1</v>
      </c>
      <c r="L60" s="181">
        <v>1</v>
      </c>
      <c r="M60" s="181">
        <v>0</v>
      </c>
      <c r="N60" s="186" t="s">
        <v>196</v>
      </c>
      <c r="O60" s="150"/>
    </row>
    <row r="61" spans="1:15" ht="22.5" customHeight="1" x14ac:dyDescent="0.25">
      <c r="A61" s="181"/>
      <c r="B61" s="142" t="s">
        <v>273</v>
      </c>
      <c r="C61" s="181"/>
      <c r="D61" s="181"/>
      <c r="E61" s="182"/>
      <c r="F61" s="181"/>
      <c r="G61" s="182"/>
      <c r="H61" s="181"/>
      <c r="I61" s="200"/>
      <c r="J61" s="181"/>
      <c r="K61" s="181"/>
      <c r="L61" s="181"/>
      <c r="M61" s="147">
        <f>SUM(M59:M60)</f>
        <v>0</v>
      </c>
      <c r="N61" s="186"/>
      <c r="O61" s="150"/>
    </row>
    <row r="62" spans="1:15" ht="19.5" customHeight="1" x14ac:dyDescent="0.25">
      <c r="A62" s="189"/>
      <c r="B62" s="196" t="s">
        <v>275</v>
      </c>
      <c r="C62" s="189"/>
      <c r="D62" s="189"/>
      <c r="E62" s="191"/>
      <c r="F62" s="189"/>
      <c r="G62" s="189"/>
      <c r="H62" s="192"/>
      <c r="I62" s="193"/>
      <c r="J62" s="189"/>
      <c r="K62" s="189"/>
      <c r="L62" s="189"/>
      <c r="M62" s="197">
        <f>M54+M46+M61+M57+M31+M17+M39+M23</f>
        <v>34882</v>
      </c>
      <c r="N62" s="194"/>
    </row>
    <row r="63" spans="1:15" ht="24.75" customHeight="1" x14ac:dyDescent="0.25">
      <c r="A63" s="189"/>
      <c r="B63" s="404" t="s">
        <v>44</v>
      </c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</row>
    <row r="64" spans="1:15" ht="15" customHeight="1" x14ac:dyDescent="0.25">
      <c r="A64" s="189"/>
      <c r="B64" s="366" t="s">
        <v>43</v>
      </c>
      <c r="C64" s="366"/>
      <c r="D64" s="366"/>
      <c r="E64" s="366"/>
      <c r="F64" s="366"/>
      <c r="G64" s="366"/>
      <c r="H64" s="411"/>
      <c r="I64" s="411"/>
      <c r="J64" s="411"/>
      <c r="K64" s="411"/>
      <c r="L64" s="411"/>
      <c r="M64" s="411"/>
      <c r="N64" s="411"/>
    </row>
    <row r="65" spans="1:14" ht="25.5" customHeight="1" x14ac:dyDescent="0.25">
      <c r="A65" s="189"/>
      <c r="B65" s="399" t="s">
        <v>57</v>
      </c>
      <c r="C65" s="399"/>
      <c r="D65" s="399"/>
      <c r="E65" s="399"/>
      <c r="F65" s="399"/>
      <c r="G65" s="399"/>
      <c r="H65" s="400"/>
      <c r="I65" s="400"/>
      <c r="J65" s="400"/>
      <c r="K65" s="400"/>
      <c r="L65" s="400"/>
      <c r="M65" s="400"/>
      <c r="N65" s="400"/>
    </row>
    <row r="66" spans="1:14" ht="25.5" customHeight="1" x14ac:dyDescent="0.25">
      <c r="A66" s="189"/>
      <c r="B66" s="404" t="s">
        <v>45</v>
      </c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</row>
    <row r="67" spans="1:14" ht="14.25" customHeight="1" x14ac:dyDescent="0.25">
      <c r="A67" s="189"/>
      <c r="B67" s="410" t="s">
        <v>43</v>
      </c>
      <c r="C67" s="410"/>
      <c r="D67" s="410"/>
      <c r="E67" s="410"/>
      <c r="F67" s="410"/>
      <c r="G67" s="410"/>
      <c r="H67" s="411"/>
      <c r="I67" s="411"/>
      <c r="J67" s="411"/>
      <c r="K67" s="411"/>
      <c r="L67" s="411"/>
      <c r="M67" s="411"/>
      <c r="N67" s="411"/>
    </row>
    <row r="68" spans="1:14" ht="23.25" customHeight="1" x14ac:dyDescent="0.25">
      <c r="A68" s="360" t="s">
        <v>266</v>
      </c>
      <c r="B68" s="351"/>
      <c r="C68" s="351"/>
      <c r="D68" s="351"/>
      <c r="E68" s="351"/>
      <c r="F68" s="351"/>
      <c r="G68" s="361"/>
      <c r="H68" s="361"/>
      <c r="I68" s="361"/>
      <c r="J68" s="361"/>
      <c r="K68" s="361"/>
      <c r="L68" s="361"/>
      <c r="M68" s="361"/>
      <c r="N68" s="186" t="s">
        <v>96</v>
      </c>
    </row>
    <row r="69" spans="1:14" ht="51" customHeight="1" x14ac:dyDescent="0.25">
      <c r="A69" s="181">
        <v>35</v>
      </c>
      <c r="B69" s="144" t="s">
        <v>407</v>
      </c>
      <c r="C69" s="181"/>
      <c r="D69" s="181" t="s">
        <v>49</v>
      </c>
      <c r="E69" s="182" t="s">
        <v>50</v>
      </c>
      <c r="F69" s="182"/>
      <c r="G69" s="182" t="s">
        <v>99</v>
      </c>
      <c r="H69" s="182" t="s">
        <v>145</v>
      </c>
      <c r="I69" s="187">
        <v>41500</v>
      </c>
      <c r="J69" s="181">
        <v>1</v>
      </c>
      <c r="K69" s="181">
        <v>1</v>
      </c>
      <c r="L69" s="181">
        <v>1</v>
      </c>
      <c r="M69" s="181">
        <v>0</v>
      </c>
      <c r="N69" s="186" t="s">
        <v>96</v>
      </c>
    </row>
    <row r="70" spans="1:14" ht="89.25" x14ac:dyDescent="0.25">
      <c r="A70" s="181">
        <v>36</v>
      </c>
      <c r="B70" s="144" t="s">
        <v>408</v>
      </c>
      <c r="C70" s="181"/>
      <c r="D70" s="181" t="s">
        <v>49</v>
      </c>
      <c r="E70" s="182" t="s">
        <v>50</v>
      </c>
      <c r="F70" s="182"/>
      <c r="G70" s="182" t="s">
        <v>99</v>
      </c>
      <c r="H70" s="182" t="s">
        <v>145</v>
      </c>
      <c r="I70" s="187">
        <v>41500</v>
      </c>
      <c r="J70" s="181">
        <v>1</v>
      </c>
      <c r="K70" s="181">
        <v>1</v>
      </c>
      <c r="L70" s="181">
        <v>1</v>
      </c>
      <c r="M70" s="181">
        <v>0</v>
      </c>
      <c r="N70" s="186" t="s">
        <v>96</v>
      </c>
    </row>
    <row r="71" spans="1:14" ht="58.5" customHeight="1" x14ac:dyDescent="0.25">
      <c r="A71" s="181">
        <v>37</v>
      </c>
      <c r="B71" s="144" t="s">
        <v>409</v>
      </c>
      <c r="C71" s="182"/>
      <c r="D71" s="181" t="s">
        <v>49</v>
      </c>
      <c r="E71" s="182" t="s">
        <v>50</v>
      </c>
      <c r="F71" s="182"/>
      <c r="G71" s="182" t="s">
        <v>99</v>
      </c>
      <c r="H71" s="182" t="s">
        <v>145</v>
      </c>
      <c r="I71" s="187">
        <v>41500</v>
      </c>
      <c r="J71" s="181">
        <v>1</v>
      </c>
      <c r="K71" s="181">
        <v>1</v>
      </c>
      <c r="L71" s="181">
        <v>1</v>
      </c>
      <c r="M71" s="181">
        <v>0</v>
      </c>
      <c r="N71" s="186" t="s">
        <v>96</v>
      </c>
    </row>
    <row r="72" spans="1:14" ht="53.25" customHeight="1" x14ac:dyDescent="0.25">
      <c r="A72" s="181">
        <v>38</v>
      </c>
      <c r="B72" s="144" t="s">
        <v>410</v>
      </c>
      <c r="C72" s="181"/>
      <c r="D72" s="181" t="s">
        <v>49</v>
      </c>
      <c r="E72" s="182" t="s">
        <v>50</v>
      </c>
      <c r="F72" s="182"/>
      <c r="G72" s="182" t="s">
        <v>99</v>
      </c>
      <c r="H72" s="182" t="s">
        <v>145</v>
      </c>
      <c r="I72" s="187">
        <v>41500</v>
      </c>
      <c r="J72" s="181">
        <v>1</v>
      </c>
      <c r="K72" s="181">
        <v>1</v>
      </c>
      <c r="L72" s="181">
        <v>1</v>
      </c>
      <c r="M72" s="181">
        <v>0</v>
      </c>
      <c r="N72" s="186" t="s">
        <v>96</v>
      </c>
    </row>
    <row r="73" spans="1:14" ht="25.5" x14ac:dyDescent="0.25">
      <c r="A73" s="181">
        <v>39</v>
      </c>
      <c r="B73" s="144" t="s">
        <v>411</v>
      </c>
      <c r="C73" s="181"/>
      <c r="D73" s="181" t="s">
        <v>49</v>
      </c>
      <c r="E73" s="182" t="s">
        <v>50</v>
      </c>
      <c r="F73" s="182"/>
      <c r="G73" s="182" t="s">
        <v>99</v>
      </c>
      <c r="H73" s="182" t="s">
        <v>145</v>
      </c>
      <c r="I73" s="187">
        <v>41500</v>
      </c>
      <c r="J73" s="181">
        <v>1</v>
      </c>
      <c r="K73" s="181">
        <v>1</v>
      </c>
      <c r="L73" s="181">
        <v>1</v>
      </c>
      <c r="M73" s="181">
        <v>0</v>
      </c>
      <c r="N73" s="186" t="s">
        <v>96</v>
      </c>
    </row>
    <row r="74" spans="1:14" ht="120.75" customHeight="1" x14ac:dyDescent="0.25">
      <c r="A74" s="181">
        <v>40</v>
      </c>
      <c r="B74" s="144" t="s">
        <v>412</v>
      </c>
      <c r="C74" s="182"/>
      <c r="D74" s="181" t="s">
        <v>49</v>
      </c>
      <c r="E74" s="182" t="s">
        <v>50</v>
      </c>
      <c r="F74" s="182"/>
      <c r="G74" s="182" t="s">
        <v>99</v>
      </c>
      <c r="H74" s="182" t="s">
        <v>145</v>
      </c>
      <c r="I74" s="187">
        <v>41500</v>
      </c>
      <c r="J74" s="181">
        <v>1</v>
      </c>
      <c r="K74" s="181">
        <v>1</v>
      </c>
      <c r="L74" s="181">
        <v>1</v>
      </c>
      <c r="M74" s="181">
        <v>0</v>
      </c>
      <c r="N74" s="186" t="s">
        <v>96</v>
      </c>
    </row>
    <row r="75" spans="1:14" ht="43.5" customHeight="1" x14ac:dyDescent="0.25">
      <c r="A75" s="181">
        <v>41</v>
      </c>
      <c r="B75" s="144" t="s">
        <v>413</v>
      </c>
      <c r="C75" s="181"/>
      <c r="D75" s="181" t="s">
        <v>49</v>
      </c>
      <c r="E75" s="182" t="s">
        <v>50</v>
      </c>
      <c r="F75" s="182"/>
      <c r="G75" s="182" t="s">
        <v>99</v>
      </c>
      <c r="H75" s="182" t="s">
        <v>145</v>
      </c>
      <c r="I75" s="187">
        <v>41500</v>
      </c>
      <c r="J75" s="181">
        <v>1</v>
      </c>
      <c r="K75" s="181">
        <v>1</v>
      </c>
      <c r="L75" s="181">
        <v>1</v>
      </c>
      <c r="M75" s="181">
        <v>0</v>
      </c>
      <c r="N75" s="186" t="s">
        <v>96</v>
      </c>
    </row>
    <row r="76" spans="1:14" ht="24.75" customHeight="1" x14ac:dyDescent="0.25">
      <c r="A76" s="181">
        <v>42</v>
      </c>
      <c r="B76" s="144" t="s">
        <v>414</v>
      </c>
      <c r="C76" s="182"/>
      <c r="D76" s="181" t="s">
        <v>49</v>
      </c>
      <c r="E76" s="182" t="s">
        <v>50</v>
      </c>
      <c r="F76" s="182"/>
      <c r="G76" s="182" t="s">
        <v>99</v>
      </c>
      <c r="H76" s="182" t="s">
        <v>145</v>
      </c>
      <c r="I76" s="187">
        <v>41500</v>
      </c>
      <c r="J76" s="181">
        <v>1</v>
      </c>
      <c r="K76" s="181">
        <v>1</v>
      </c>
      <c r="L76" s="181">
        <v>1</v>
      </c>
      <c r="M76" s="181">
        <v>0</v>
      </c>
      <c r="N76" s="186" t="s">
        <v>96</v>
      </c>
    </row>
    <row r="77" spans="1:14" x14ac:dyDescent="0.25">
      <c r="A77" s="181"/>
      <c r="B77" s="142" t="s">
        <v>273</v>
      </c>
      <c r="C77" s="182"/>
      <c r="D77" s="181"/>
      <c r="E77" s="182"/>
      <c r="F77" s="182"/>
      <c r="G77" s="182"/>
      <c r="H77" s="182"/>
      <c r="I77" s="187"/>
      <c r="J77" s="181"/>
      <c r="K77" s="181"/>
      <c r="L77" s="181"/>
      <c r="M77" s="147">
        <f>SUM(M69:M76)</f>
        <v>0</v>
      </c>
      <c r="N77" s="186"/>
    </row>
    <row r="78" spans="1:14" x14ac:dyDescent="0.25">
      <c r="A78" s="181"/>
      <c r="B78" s="142" t="s">
        <v>277</v>
      </c>
      <c r="C78" s="182"/>
      <c r="D78" s="181"/>
      <c r="E78" s="182"/>
      <c r="F78" s="182"/>
      <c r="G78" s="182"/>
      <c r="H78" s="182"/>
      <c r="I78" s="187"/>
      <c r="J78" s="181"/>
      <c r="K78" s="181"/>
      <c r="L78" s="181"/>
      <c r="M78" s="181">
        <f>M77+M66</f>
        <v>0</v>
      </c>
      <c r="N78" s="186"/>
    </row>
    <row r="79" spans="1:14" ht="30" customHeight="1" x14ac:dyDescent="0.25">
      <c r="A79" s="189"/>
      <c r="B79" s="404" t="s">
        <v>46</v>
      </c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</row>
    <row r="80" spans="1:14" ht="18" customHeight="1" x14ac:dyDescent="0.25">
      <c r="A80" s="189"/>
      <c r="B80" s="410" t="s">
        <v>43</v>
      </c>
      <c r="C80" s="410"/>
      <c r="D80" s="410"/>
      <c r="E80" s="410"/>
      <c r="F80" s="410"/>
      <c r="G80" s="410"/>
      <c r="H80" s="411"/>
      <c r="I80" s="411"/>
      <c r="J80" s="411"/>
      <c r="K80" s="411"/>
      <c r="L80" s="411"/>
      <c r="M80" s="411"/>
      <c r="N80" s="411"/>
    </row>
    <row r="81" spans="1:16" ht="19.5" customHeight="1" x14ac:dyDescent="0.25">
      <c r="A81" s="189"/>
      <c r="B81" s="399" t="s">
        <v>57</v>
      </c>
      <c r="C81" s="399"/>
      <c r="D81" s="399"/>
      <c r="E81" s="399"/>
      <c r="F81" s="399"/>
      <c r="G81" s="399"/>
      <c r="H81" s="400"/>
      <c r="I81" s="400"/>
      <c r="J81" s="400"/>
      <c r="K81" s="400"/>
      <c r="L81" s="400"/>
      <c r="M81" s="400"/>
      <c r="N81" s="400"/>
    </row>
    <row r="82" spans="1:16" ht="39" customHeight="1" x14ac:dyDescent="0.25">
      <c r="A82" s="201" t="s">
        <v>6</v>
      </c>
      <c r="B82" s="197" t="s">
        <v>421</v>
      </c>
      <c r="C82" s="202" t="s">
        <v>95</v>
      </c>
      <c r="D82" s="202" t="s">
        <v>58</v>
      </c>
      <c r="E82" s="202" t="s">
        <v>64</v>
      </c>
      <c r="F82" s="202" t="s">
        <v>206</v>
      </c>
      <c r="G82" s="202" t="s">
        <v>96</v>
      </c>
      <c r="H82" s="203" t="s">
        <v>95</v>
      </c>
      <c r="I82" s="202" t="s">
        <v>64</v>
      </c>
      <c r="J82" s="202" t="s">
        <v>95</v>
      </c>
      <c r="K82" s="202" t="s">
        <v>95</v>
      </c>
      <c r="L82" s="202" t="s">
        <v>95</v>
      </c>
      <c r="M82" s="241">
        <f>M78+M62</f>
        <v>34882</v>
      </c>
      <c r="N82" s="202" t="s">
        <v>10</v>
      </c>
    </row>
    <row r="83" spans="1:16" ht="20.25" customHeight="1" x14ac:dyDescent="0.25">
      <c r="A83" s="401" t="s">
        <v>65</v>
      </c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194">
        <v>11</v>
      </c>
    </row>
    <row r="84" spans="1:16" ht="18.75" customHeight="1" x14ac:dyDescent="0.25">
      <c r="A84" s="401" t="s">
        <v>66</v>
      </c>
      <c r="B84" s="403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194">
        <v>1</v>
      </c>
    </row>
    <row r="85" spans="1:16" ht="20.25" customHeight="1" x14ac:dyDescent="0.25">
      <c r="A85" s="401" t="s">
        <v>67</v>
      </c>
      <c r="B85" s="403"/>
      <c r="C85" s="403"/>
      <c r="D85" s="403"/>
      <c r="E85" s="403"/>
      <c r="F85" s="403"/>
      <c r="G85" s="403"/>
      <c r="H85" s="403"/>
      <c r="I85" s="403"/>
      <c r="J85" s="403"/>
      <c r="K85" s="403"/>
      <c r="L85" s="403"/>
      <c r="M85" s="403"/>
      <c r="N85" s="186">
        <v>12</v>
      </c>
    </row>
    <row r="86" spans="1:16" ht="20.25" customHeight="1" x14ac:dyDescent="0.25">
      <c r="A86" s="401" t="s">
        <v>207</v>
      </c>
      <c r="B86" s="403"/>
      <c r="C86" s="403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186">
        <v>5</v>
      </c>
    </row>
    <row r="87" spans="1:16" ht="16.5" customHeight="1" x14ac:dyDescent="0.25">
      <c r="A87" s="401" t="s">
        <v>68</v>
      </c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186">
        <v>11</v>
      </c>
    </row>
    <row r="88" spans="1:16" ht="13.9" customHeight="1" x14ac:dyDescent="0.25">
      <c r="A88" s="401" t="s">
        <v>69</v>
      </c>
      <c r="B88" s="402"/>
      <c r="C88" s="402"/>
      <c r="D88" s="402"/>
      <c r="E88" s="402"/>
      <c r="F88" s="402"/>
      <c r="G88" s="402"/>
      <c r="H88" s="402"/>
      <c r="I88" s="402"/>
      <c r="J88" s="402"/>
      <c r="K88" s="402"/>
      <c r="L88" s="402"/>
      <c r="M88" s="402"/>
      <c r="N88" s="186">
        <v>11</v>
      </c>
    </row>
    <row r="89" spans="1:16" ht="15" customHeight="1" x14ac:dyDescent="0.25">
      <c r="A89" s="401" t="s">
        <v>70</v>
      </c>
      <c r="B89" s="402"/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186">
        <v>0</v>
      </c>
    </row>
    <row r="90" spans="1:16" ht="15" customHeight="1" x14ac:dyDescent="0.25">
      <c r="A90" s="315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7"/>
    </row>
    <row r="91" spans="1:16" ht="36" customHeight="1" x14ac:dyDescent="0.25">
      <c r="A91" s="433" t="s">
        <v>200</v>
      </c>
      <c r="B91" s="434"/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</row>
    <row r="92" spans="1:16" ht="48.75" customHeight="1" x14ac:dyDescent="0.25">
      <c r="A92" s="397" t="s">
        <v>202</v>
      </c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</row>
    <row r="93" spans="1:16" ht="31.15" customHeight="1" x14ac:dyDescent="0.25">
      <c r="A93" s="356" t="s">
        <v>381</v>
      </c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</row>
    <row r="94" spans="1:16" s="150" customFormat="1" ht="31.5" customHeight="1" x14ac:dyDescent="0.25">
      <c r="A94" s="352" t="s">
        <v>369</v>
      </c>
      <c r="B94" s="352"/>
      <c r="C94" s="352"/>
      <c r="D94" s="206"/>
      <c r="E94" s="206"/>
      <c r="F94" s="353"/>
      <c r="G94" s="353"/>
      <c r="H94" s="352" t="s">
        <v>353</v>
      </c>
      <c r="I94" s="352"/>
      <c r="J94" s="352"/>
      <c r="P94" s="155"/>
    </row>
    <row r="95" spans="1:16" s="150" customFormat="1" ht="15.75" x14ac:dyDescent="0.25">
      <c r="A95" s="207"/>
      <c r="B95" s="148"/>
      <c r="C95" s="208"/>
      <c r="D95" s="209"/>
      <c r="H95" s="210"/>
      <c r="I95" s="210"/>
      <c r="J95" s="210"/>
      <c r="P95" s="155"/>
    </row>
    <row r="96" spans="1:16" s="149" customFormat="1" ht="20.25" customHeight="1" x14ac:dyDescent="0.25">
      <c r="A96" s="211" t="s">
        <v>301</v>
      </c>
      <c r="C96" s="211"/>
      <c r="D96" s="206"/>
      <c r="E96" s="206"/>
      <c r="F96" s="211"/>
      <c r="G96" s="211"/>
      <c r="H96" s="212" t="s">
        <v>288</v>
      </c>
      <c r="I96" s="212"/>
      <c r="J96" s="213"/>
      <c r="P96" s="216"/>
    </row>
    <row r="97" spans="1:16" s="214" customFormat="1" ht="15.75" x14ac:dyDescent="0.25">
      <c r="A97" s="346" t="s">
        <v>370</v>
      </c>
      <c r="B97" s="346"/>
      <c r="C97" s="346"/>
      <c r="P97" s="217"/>
    </row>
  </sheetData>
  <mergeCells count="40">
    <mergeCell ref="B32:N32"/>
    <mergeCell ref="F1:N1"/>
    <mergeCell ref="B3:N3"/>
    <mergeCell ref="A4:N4"/>
    <mergeCell ref="A5:A6"/>
    <mergeCell ref="B5:B6"/>
    <mergeCell ref="C5:N5"/>
    <mergeCell ref="A2:B2"/>
    <mergeCell ref="B8:N8"/>
    <mergeCell ref="B9:N9"/>
    <mergeCell ref="B10:N10"/>
    <mergeCell ref="B18:N18"/>
    <mergeCell ref="B24:N24"/>
    <mergeCell ref="B80:N80"/>
    <mergeCell ref="B40:N40"/>
    <mergeCell ref="B47:N47"/>
    <mergeCell ref="B55:N55"/>
    <mergeCell ref="B58:N58"/>
    <mergeCell ref="B63:N63"/>
    <mergeCell ref="B64:N64"/>
    <mergeCell ref="B65:N65"/>
    <mergeCell ref="B66:N66"/>
    <mergeCell ref="B67:N67"/>
    <mergeCell ref="A68:M68"/>
    <mergeCell ref="B79:N79"/>
    <mergeCell ref="A89:M89"/>
    <mergeCell ref="B81:N81"/>
    <mergeCell ref="A83:M83"/>
    <mergeCell ref="A84:M84"/>
    <mergeCell ref="A85:M85"/>
    <mergeCell ref="A86:M86"/>
    <mergeCell ref="A87:M87"/>
    <mergeCell ref="A88:M88"/>
    <mergeCell ref="H94:J94"/>
    <mergeCell ref="A97:C97"/>
    <mergeCell ref="A91:N91"/>
    <mergeCell ref="A92:N92"/>
    <mergeCell ref="A93:N93"/>
    <mergeCell ref="A94:C94"/>
    <mergeCell ref="F94:G94"/>
  </mergeCells>
  <pageMargins left="0.7" right="0.7" top="0.75" bottom="0.75" header="0.3" footer="0.3"/>
  <pageSetup paperSize="9" scale="86" orientation="landscape" horizontalDpi="0" verticalDpi="0" r:id="rId1"/>
  <rowBreaks count="2" manualBreakCount="2">
    <brk id="55" max="13" man="1"/>
    <brk id="71" max="13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7"/>
  <sheetViews>
    <sheetView view="pageBreakPreview" topLeftCell="A35" zoomScale="60" zoomScaleNormal="100" workbookViewId="0">
      <selection activeCell="H59" sqref="H59"/>
    </sheetView>
  </sheetViews>
  <sheetFormatPr defaultRowHeight="15" x14ac:dyDescent="0.25"/>
  <cols>
    <col min="1" max="1" width="6.28515625" style="170" customWidth="1"/>
    <col min="2" max="2" width="45" style="170" customWidth="1"/>
    <col min="3" max="3" width="8.5703125" style="170" customWidth="1"/>
    <col min="4" max="4" width="6.7109375" style="170" customWidth="1"/>
    <col min="5" max="5" width="9.5703125" style="170" customWidth="1"/>
    <col min="6" max="6" width="7.7109375" style="170" customWidth="1"/>
    <col min="7" max="7" width="5.28515625" style="170" customWidth="1"/>
    <col min="8" max="8" width="8.28515625" style="170" customWidth="1"/>
    <col min="9" max="9" width="13" style="170" customWidth="1"/>
    <col min="10" max="10" width="8.7109375" style="170" customWidth="1"/>
    <col min="11" max="11" width="8.28515625" style="170" customWidth="1"/>
    <col min="12" max="12" width="7.85546875" style="170" customWidth="1"/>
    <col min="13" max="13" width="9" style="170" customWidth="1"/>
    <col min="14" max="14" width="6.5703125" style="170" customWidth="1"/>
    <col min="15" max="15" width="9.140625" style="170"/>
    <col min="16" max="16" width="9.140625" style="215"/>
    <col min="17" max="16384" width="9.140625" style="170"/>
  </cols>
  <sheetData>
    <row r="1" spans="1:14" ht="84.75" customHeight="1" x14ac:dyDescent="0.25">
      <c r="A1" s="171"/>
      <c r="B1" s="172"/>
      <c r="C1" s="172"/>
      <c r="D1" s="172"/>
      <c r="E1" s="172"/>
      <c r="F1" s="371" t="s">
        <v>420</v>
      </c>
      <c r="G1" s="371"/>
      <c r="H1" s="371"/>
      <c r="I1" s="371"/>
      <c r="J1" s="371"/>
      <c r="K1" s="371"/>
      <c r="L1" s="371"/>
      <c r="M1" s="371"/>
      <c r="N1" s="371"/>
    </row>
    <row r="2" spans="1:14" ht="15" customHeight="1" x14ac:dyDescent="0.25">
      <c r="A2" s="331" t="s">
        <v>444</v>
      </c>
      <c r="B2" s="331"/>
      <c r="C2" s="238"/>
      <c r="D2" s="238"/>
      <c r="E2" s="238"/>
      <c r="F2" s="238"/>
      <c r="G2" s="173"/>
      <c r="H2" s="173"/>
      <c r="I2" s="174"/>
      <c r="L2" s="175" t="s">
        <v>308</v>
      </c>
    </row>
    <row r="3" spans="1:14" ht="31.5" customHeight="1" x14ac:dyDescent="0.25">
      <c r="A3" s="176" t="s">
        <v>48</v>
      </c>
      <c r="B3" s="406" t="s">
        <v>150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x14ac:dyDescent="0.25">
      <c r="A4" s="408" t="s">
        <v>38</v>
      </c>
      <c r="B4" s="408"/>
      <c r="C4" s="408"/>
      <c r="D4" s="408"/>
      <c r="E4" s="408"/>
      <c r="F4" s="408"/>
      <c r="G4" s="408"/>
      <c r="H4" s="408"/>
      <c r="I4" s="408"/>
      <c r="J4" s="409"/>
      <c r="K4" s="409"/>
      <c r="L4" s="409"/>
      <c r="M4" s="409"/>
      <c r="N4" s="409"/>
    </row>
    <row r="5" spans="1:14" x14ac:dyDescent="0.25">
      <c r="A5" s="410" t="s">
        <v>39</v>
      </c>
      <c r="B5" s="410" t="s">
        <v>40</v>
      </c>
      <c r="C5" s="410" t="s">
        <v>120</v>
      </c>
      <c r="D5" s="410"/>
      <c r="E5" s="410"/>
      <c r="F5" s="410"/>
      <c r="G5" s="410"/>
      <c r="H5" s="407"/>
      <c r="I5" s="407"/>
      <c r="J5" s="407"/>
      <c r="K5" s="407"/>
      <c r="L5" s="407"/>
      <c r="M5" s="407"/>
      <c r="N5" s="407"/>
    </row>
    <row r="6" spans="1:14" ht="132.75" customHeight="1" x14ac:dyDescent="0.25">
      <c r="A6" s="410"/>
      <c r="B6" s="410"/>
      <c r="C6" s="177" t="s">
        <v>62</v>
      </c>
      <c r="D6" s="177" t="s">
        <v>63</v>
      </c>
      <c r="E6" s="242" t="s">
        <v>118</v>
      </c>
      <c r="F6" s="177" t="s">
        <v>41</v>
      </c>
      <c r="G6" s="177" t="s">
        <v>119</v>
      </c>
      <c r="H6" s="177" t="s">
        <v>60</v>
      </c>
      <c r="I6" s="177" t="s">
        <v>61</v>
      </c>
      <c r="J6" s="177" t="s">
        <v>121</v>
      </c>
      <c r="K6" s="177" t="s">
        <v>122</v>
      </c>
      <c r="L6" s="177" t="s">
        <v>123</v>
      </c>
      <c r="M6" s="177" t="s">
        <v>198</v>
      </c>
      <c r="N6" s="177" t="s">
        <v>199</v>
      </c>
    </row>
    <row r="7" spans="1:14" ht="15.75" x14ac:dyDescent="0.25">
      <c r="A7" s="178">
        <v>1</v>
      </c>
      <c r="B7" s="178">
        <v>2</v>
      </c>
      <c r="C7" s="178">
        <v>3</v>
      </c>
      <c r="D7" s="178">
        <v>5</v>
      </c>
      <c r="E7" s="178">
        <v>6</v>
      </c>
      <c r="F7" s="179">
        <v>7</v>
      </c>
      <c r="G7" s="178">
        <v>8</v>
      </c>
      <c r="H7" s="178">
        <v>9</v>
      </c>
      <c r="I7" s="178">
        <v>10</v>
      </c>
      <c r="J7" s="178">
        <v>11</v>
      </c>
      <c r="K7" s="178">
        <v>12</v>
      </c>
      <c r="L7" s="178">
        <v>13</v>
      </c>
      <c r="M7" s="178">
        <v>14</v>
      </c>
      <c r="N7" s="178">
        <v>15</v>
      </c>
    </row>
    <row r="8" spans="1:14" x14ac:dyDescent="0.25">
      <c r="A8" s="147"/>
      <c r="B8" s="351" t="s">
        <v>42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x14ac:dyDescent="0.25">
      <c r="A9" s="181"/>
      <c r="B9" s="349" t="s">
        <v>43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spans="1:14" x14ac:dyDescent="0.25">
      <c r="A10" s="181"/>
      <c r="B10" s="360" t="s">
        <v>327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spans="1:14" ht="51" x14ac:dyDescent="0.25">
      <c r="A11" s="181">
        <v>1</v>
      </c>
      <c r="B11" s="141" t="s">
        <v>388</v>
      </c>
      <c r="C11" s="182"/>
      <c r="D11" s="181" t="s">
        <v>49</v>
      </c>
      <c r="E11" s="182" t="s">
        <v>50</v>
      </c>
      <c r="F11" s="182"/>
      <c r="G11" s="182" t="s">
        <v>99</v>
      </c>
      <c r="H11" s="182" t="s">
        <v>203</v>
      </c>
      <c r="I11" s="183" t="s">
        <v>227</v>
      </c>
      <c r="J11" s="182" t="s">
        <v>204</v>
      </c>
      <c r="K11" s="182" t="s">
        <v>204</v>
      </c>
      <c r="L11" s="182" t="s">
        <v>99</v>
      </c>
      <c r="M11" s="184">
        <v>0</v>
      </c>
      <c r="N11" s="182" t="s">
        <v>196</v>
      </c>
    </row>
    <row r="12" spans="1:14" ht="51" x14ac:dyDescent="0.25">
      <c r="A12" s="181">
        <v>2</v>
      </c>
      <c r="B12" s="141" t="s">
        <v>229</v>
      </c>
      <c r="C12" s="182"/>
      <c r="D12" s="181" t="s">
        <v>49</v>
      </c>
      <c r="E12" s="182" t="s">
        <v>50</v>
      </c>
      <c r="F12" s="182"/>
      <c r="G12" s="182" t="s">
        <v>99</v>
      </c>
      <c r="H12" s="182" t="s">
        <v>203</v>
      </c>
      <c r="I12" s="183" t="s">
        <v>227</v>
      </c>
      <c r="J12" s="182" t="s">
        <v>204</v>
      </c>
      <c r="K12" s="182" t="s">
        <v>204</v>
      </c>
      <c r="L12" s="182" t="s">
        <v>99</v>
      </c>
      <c r="M12" s="184">
        <v>0</v>
      </c>
      <c r="N12" s="182" t="s">
        <v>196</v>
      </c>
    </row>
    <row r="13" spans="1:14" ht="66" customHeight="1" x14ac:dyDescent="0.25">
      <c r="A13" s="181">
        <v>3</v>
      </c>
      <c r="B13" s="141" t="s">
        <v>390</v>
      </c>
      <c r="C13" s="182"/>
      <c r="D13" s="181" t="s">
        <v>49</v>
      </c>
      <c r="E13" s="182" t="s">
        <v>50</v>
      </c>
      <c r="F13" s="182"/>
      <c r="G13" s="182" t="s">
        <v>99</v>
      </c>
      <c r="H13" s="182" t="s">
        <v>203</v>
      </c>
      <c r="I13" s="183" t="s">
        <v>227</v>
      </c>
      <c r="J13" s="182" t="s">
        <v>204</v>
      </c>
      <c r="K13" s="182" t="s">
        <v>204</v>
      </c>
      <c r="L13" s="182" t="s">
        <v>99</v>
      </c>
      <c r="M13" s="184">
        <v>0</v>
      </c>
      <c r="N13" s="182" t="s">
        <v>196</v>
      </c>
    </row>
    <row r="14" spans="1:14" ht="89.25" x14ac:dyDescent="0.25">
      <c r="A14" s="181">
        <v>4</v>
      </c>
      <c r="B14" s="141" t="s">
        <v>391</v>
      </c>
      <c r="C14" s="182"/>
      <c r="D14" s="181" t="s">
        <v>49</v>
      </c>
      <c r="E14" s="182" t="s">
        <v>50</v>
      </c>
      <c r="F14" s="182"/>
      <c r="G14" s="182" t="s">
        <v>99</v>
      </c>
      <c r="H14" s="182" t="s">
        <v>203</v>
      </c>
      <c r="I14" s="183" t="s">
        <v>227</v>
      </c>
      <c r="J14" s="182" t="s">
        <v>204</v>
      </c>
      <c r="K14" s="182" t="s">
        <v>204</v>
      </c>
      <c r="L14" s="182" t="s">
        <v>99</v>
      </c>
      <c r="M14" s="184">
        <v>0</v>
      </c>
      <c r="N14" s="182" t="s">
        <v>196</v>
      </c>
    </row>
    <row r="15" spans="1:14" ht="25.5" x14ac:dyDescent="0.25">
      <c r="A15" s="181">
        <v>5</v>
      </c>
      <c r="B15" s="141" t="s">
        <v>392</v>
      </c>
      <c r="C15" s="182"/>
      <c r="D15" s="181" t="s">
        <v>49</v>
      </c>
      <c r="E15" s="182" t="s">
        <v>50</v>
      </c>
      <c r="F15" s="182"/>
      <c r="G15" s="182" t="s">
        <v>99</v>
      </c>
      <c r="H15" s="182" t="s">
        <v>203</v>
      </c>
      <c r="I15" s="183" t="s">
        <v>227</v>
      </c>
      <c r="J15" s="182" t="s">
        <v>204</v>
      </c>
      <c r="K15" s="182" t="s">
        <v>204</v>
      </c>
      <c r="L15" s="182" t="s">
        <v>99</v>
      </c>
      <c r="M15" s="184">
        <v>0</v>
      </c>
      <c r="N15" s="182" t="s">
        <v>196</v>
      </c>
    </row>
    <row r="16" spans="1:14" ht="140.25" x14ac:dyDescent="0.25">
      <c r="A16" s="181">
        <v>6</v>
      </c>
      <c r="B16" s="141" t="s">
        <v>389</v>
      </c>
      <c r="C16" s="182"/>
      <c r="D16" s="181" t="s">
        <v>49</v>
      </c>
      <c r="E16" s="182" t="s">
        <v>50</v>
      </c>
      <c r="F16" s="182"/>
      <c r="G16" s="182" t="s">
        <v>99</v>
      </c>
      <c r="H16" s="182" t="s">
        <v>203</v>
      </c>
      <c r="I16" s="183" t="s">
        <v>227</v>
      </c>
      <c r="J16" s="182" t="s">
        <v>204</v>
      </c>
      <c r="K16" s="182" t="s">
        <v>204</v>
      </c>
      <c r="L16" s="182" t="s">
        <v>99</v>
      </c>
      <c r="M16" s="184">
        <v>1</v>
      </c>
      <c r="N16" s="182" t="s">
        <v>196</v>
      </c>
    </row>
    <row r="17" spans="1:16" x14ac:dyDescent="0.25">
      <c r="A17" s="181"/>
      <c r="B17" s="142" t="s">
        <v>273</v>
      </c>
      <c r="C17" s="182"/>
      <c r="D17" s="181"/>
      <c r="E17" s="182"/>
      <c r="F17" s="182"/>
      <c r="G17" s="182"/>
      <c r="H17" s="182"/>
      <c r="I17" s="183"/>
      <c r="J17" s="182"/>
      <c r="K17" s="182"/>
      <c r="L17" s="182"/>
      <c r="M17" s="185">
        <f>SUM(M11:M16)</f>
        <v>1</v>
      </c>
      <c r="N17" s="182"/>
    </row>
    <row r="18" spans="1:16" x14ac:dyDescent="0.25">
      <c r="A18" s="181"/>
      <c r="B18" s="360" t="s">
        <v>328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</row>
    <row r="19" spans="1:16" ht="25.5" x14ac:dyDescent="0.25">
      <c r="A19" s="181">
        <v>7</v>
      </c>
      <c r="B19" s="143" t="s">
        <v>440</v>
      </c>
      <c r="C19" s="182"/>
      <c r="D19" s="181" t="s">
        <v>49</v>
      </c>
      <c r="E19" s="182" t="s">
        <v>50</v>
      </c>
      <c r="F19" s="182"/>
      <c r="G19" s="182" t="s">
        <v>99</v>
      </c>
      <c r="H19" s="182" t="s">
        <v>205</v>
      </c>
      <c r="I19" s="183" t="s">
        <v>230</v>
      </c>
      <c r="J19" s="182" t="s">
        <v>203</v>
      </c>
      <c r="K19" s="182" t="s">
        <v>203</v>
      </c>
      <c r="L19" s="182" t="s">
        <v>203</v>
      </c>
      <c r="M19" s="184">
        <v>0</v>
      </c>
      <c r="N19" s="182" t="s">
        <v>196</v>
      </c>
    </row>
    <row r="20" spans="1:16" ht="25.5" x14ac:dyDescent="0.25">
      <c r="A20" s="181">
        <v>8</v>
      </c>
      <c r="B20" s="144" t="s">
        <v>71</v>
      </c>
      <c r="C20" s="182"/>
      <c r="D20" s="181" t="s">
        <v>49</v>
      </c>
      <c r="E20" s="182" t="s">
        <v>50</v>
      </c>
      <c r="F20" s="182"/>
      <c r="G20" s="182" t="s">
        <v>99</v>
      </c>
      <c r="H20" s="182" t="s">
        <v>205</v>
      </c>
      <c r="I20" s="183" t="s">
        <v>230</v>
      </c>
      <c r="J20" s="182" t="s">
        <v>203</v>
      </c>
      <c r="K20" s="182" t="s">
        <v>203</v>
      </c>
      <c r="L20" s="182" t="s">
        <v>203</v>
      </c>
      <c r="M20" s="184">
        <v>0</v>
      </c>
      <c r="N20" s="182" t="s">
        <v>196</v>
      </c>
    </row>
    <row r="21" spans="1:16" ht="114.75" x14ac:dyDescent="0.25">
      <c r="A21" s="181">
        <v>9</v>
      </c>
      <c r="B21" s="144" t="s">
        <v>441</v>
      </c>
      <c r="C21" s="182"/>
      <c r="D21" s="181" t="s">
        <v>49</v>
      </c>
      <c r="E21" s="182" t="s">
        <v>50</v>
      </c>
      <c r="F21" s="182"/>
      <c r="G21" s="182" t="s">
        <v>99</v>
      </c>
      <c r="H21" s="182" t="s">
        <v>205</v>
      </c>
      <c r="I21" s="183" t="s">
        <v>230</v>
      </c>
      <c r="J21" s="182" t="s">
        <v>203</v>
      </c>
      <c r="K21" s="182" t="s">
        <v>203</v>
      </c>
      <c r="L21" s="182" t="s">
        <v>203</v>
      </c>
      <c r="M21" s="184">
        <v>0</v>
      </c>
      <c r="N21" s="182" t="s">
        <v>196</v>
      </c>
    </row>
    <row r="22" spans="1:16" x14ac:dyDescent="0.25">
      <c r="A22" s="181">
        <v>10</v>
      </c>
      <c r="B22" s="144" t="s">
        <v>72</v>
      </c>
      <c r="C22" s="182"/>
      <c r="D22" s="181" t="s">
        <v>49</v>
      </c>
      <c r="E22" s="182" t="s">
        <v>50</v>
      </c>
      <c r="F22" s="182"/>
      <c r="G22" s="182" t="s">
        <v>99</v>
      </c>
      <c r="H22" s="182" t="s">
        <v>205</v>
      </c>
      <c r="I22" s="183" t="s">
        <v>230</v>
      </c>
      <c r="J22" s="182" t="s">
        <v>203</v>
      </c>
      <c r="K22" s="182" t="s">
        <v>203</v>
      </c>
      <c r="L22" s="182" t="s">
        <v>203</v>
      </c>
      <c r="M22" s="184">
        <v>0</v>
      </c>
      <c r="N22" s="182" t="s">
        <v>196</v>
      </c>
    </row>
    <row r="23" spans="1:16" x14ac:dyDescent="0.25">
      <c r="A23" s="181"/>
      <c r="B23" s="142" t="s">
        <v>273</v>
      </c>
      <c r="C23" s="182"/>
      <c r="D23" s="181"/>
      <c r="E23" s="182"/>
      <c r="F23" s="182"/>
      <c r="G23" s="182"/>
      <c r="H23" s="182"/>
      <c r="I23" s="183"/>
      <c r="J23" s="182"/>
      <c r="K23" s="182"/>
      <c r="L23" s="182"/>
      <c r="M23" s="185">
        <f>SUM(M19:M22)</f>
        <v>0</v>
      </c>
      <c r="N23" s="182"/>
    </row>
    <row r="24" spans="1:16" x14ac:dyDescent="0.25">
      <c r="A24" s="181"/>
      <c r="B24" s="360" t="s">
        <v>52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</row>
    <row r="25" spans="1:16" ht="51" x14ac:dyDescent="0.25">
      <c r="A25" s="181">
        <v>11</v>
      </c>
      <c r="B25" s="144" t="s">
        <v>232</v>
      </c>
      <c r="C25" s="182"/>
      <c r="D25" s="181" t="s">
        <v>49</v>
      </c>
      <c r="E25" s="182" t="s">
        <v>50</v>
      </c>
      <c r="F25" s="182"/>
      <c r="G25" s="182" t="s">
        <v>99</v>
      </c>
      <c r="H25" s="186" t="s">
        <v>332</v>
      </c>
      <c r="I25" s="187">
        <v>41778</v>
      </c>
      <c r="J25" s="181">
        <v>1</v>
      </c>
      <c r="K25" s="181">
        <v>1</v>
      </c>
      <c r="L25" s="181">
        <v>2</v>
      </c>
      <c r="M25" s="181">
        <v>0</v>
      </c>
      <c r="N25" s="182" t="s">
        <v>196</v>
      </c>
      <c r="O25" s="188"/>
    </row>
    <row r="26" spans="1:16" ht="51" x14ac:dyDescent="0.25">
      <c r="A26" s="181">
        <v>12</v>
      </c>
      <c r="B26" s="144" t="s">
        <v>233</v>
      </c>
      <c r="C26" s="182"/>
      <c r="D26" s="181" t="s">
        <v>49</v>
      </c>
      <c r="E26" s="182" t="s">
        <v>50</v>
      </c>
      <c r="F26" s="182"/>
      <c r="G26" s="182" t="s">
        <v>99</v>
      </c>
      <c r="H26" s="186" t="s">
        <v>332</v>
      </c>
      <c r="I26" s="187">
        <v>41778</v>
      </c>
      <c r="J26" s="181">
        <v>1</v>
      </c>
      <c r="K26" s="181">
        <v>1</v>
      </c>
      <c r="L26" s="181">
        <v>2</v>
      </c>
      <c r="M26" s="181">
        <v>0</v>
      </c>
      <c r="N26" s="182" t="s">
        <v>196</v>
      </c>
      <c r="O26" s="188"/>
    </row>
    <row r="27" spans="1:16" ht="38.25" x14ac:dyDescent="0.25">
      <c r="A27" s="181">
        <v>13</v>
      </c>
      <c r="B27" s="144" t="s">
        <v>234</v>
      </c>
      <c r="C27" s="182"/>
      <c r="D27" s="181" t="s">
        <v>49</v>
      </c>
      <c r="E27" s="182" t="s">
        <v>50</v>
      </c>
      <c r="F27" s="182"/>
      <c r="G27" s="182" t="s">
        <v>99</v>
      </c>
      <c r="H27" s="186" t="s">
        <v>332</v>
      </c>
      <c r="I27" s="187">
        <v>41778</v>
      </c>
      <c r="J27" s="181">
        <v>1</v>
      </c>
      <c r="K27" s="181">
        <v>1</v>
      </c>
      <c r="L27" s="181">
        <v>2</v>
      </c>
      <c r="M27" s="181">
        <v>0</v>
      </c>
      <c r="N27" s="182" t="s">
        <v>196</v>
      </c>
    </row>
    <row r="28" spans="1:16" ht="30" x14ac:dyDescent="0.25">
      <c r="A28" s="181">
        <v>14</v>
      </c>
      <c r="B28" s="144" t="s">
        <v>419</v>
      </c>
      <c r="C28" s="182"/>
      <c r="D28" s="181" t="s">
        <v>49</v>
      </c>
      <c r="E28" s="182" t="s">
        <v>50</v>
      </c>
      <c r="F28" s="182"/>
      <c r="G28" s="182" t="s">
        <v>99</v>
      </c>
      <c r="H28" s="186" t="s">
        <v>332</v>
      </c>
      <c r="I28" s="187">
        <v>41778</v>
      </c>
      <c r="J28" s="181">
        <v>1</v>
      </c>
      <c r="K28" s="181">
        <v>1</v>
      </c>
      <c r="L28" s="181">
        <v>2</v>
      </c>
      <c r="M28" s="181">
        <v>0</v>
      </c>
      <c r="N28" s="182" t="s">
        <v>196</v>
      </c>
      <c r="O28" s="188"/>
    </row>
    <row r="29" spans="1:16" ht="30" x14ac:dyDescent="0.25">
      <c r="A29" s="181"/>
      <c r="B29" s="144" t="s">
        <v>422</v>
      </c>
      <c r="C29" s="182"/>
      <c r="D29" s="181" t="s">
        <v>49</v>
      </c>
      <c r="E29" s="182" t="s">
        <v>50</v>
      </c>
      <c r="F29" s="182"/>
      <c r="G29" s="182" t="s">
        <v>99</v>
      </c>
      <c r="H29" s="186" t="s">
        <v>332</v>
      </c>
      <c r="I29" s="187">
        <v>41778</v>
      </c>
      <c r="J29" s="181">
        <v>1</v>
      </c>
      <c r="K29" s="181">
        <v>1</v>
      </c>
      <c r="L29" s="181">
        <v>2</v>
      </c>
      <c r="M29" s="181">
        <v>22</v>
      </c>
      <c r="N29" s="182" t="s">
        <v>196</v>
      </c>
      <c r="O29" s="221"/>
    </row>
    <row r="30" spans="1:16" ht="30" x14ac:dyDescent="0.25">
      <c r="A30" s="189"/>
      <c r="B30" s="144" t="s">
        <v>367</v>
      </c>
      <c r="C30" s="182"/>
      <c r="D30" s="181" t="s">
        <v>49</v>
      </c>
      <c r="E30" s="182" t="s">
        <v>50</v>
      </c>
      <c r="F30" s="182"/>
      <c r="G30" s="182" t="s">
        <v>99</v>
      </c>
      <c r="H30" s="186" t="s">
        <v>332</v>
      </c>
      <c r="I30" s="187">
        <v>41778</v>
      </c>
      <c r="J30" s="181">
        <v>1</v>
      </c>
      <c r="K30" s="181">
        <v>1</v>
      </c>
      <c r="L30" s="181">
        <v>2</v>
      </c>
      <c r="M30" s="181">
        <v>44</v>
      </c>
      <c r="N30" s="182" t="s">
        <v>196</v>
      </c>
      <c r="P30" s="221"/>
    </row>
    <row r="31" spans="1:16" x14ac:dyDescent="0.25">
      <c r="A31" s="181"/>
      <c r="B31" s="142" t="s">
        <v>273</v>
      </c>
      <c r="C31" s="182"/>
      <c r="D31" s="181"/>
      <c r="E31" s="182"/>
      <c r="F31" s="182"/>
      <c r="G31" s="182"/>
      <c r="H31" s="186"/>
      <c r="I31" s="187"/>
      <c r="J31" s="181"/>
      <c r="K31" s="181"/>
      <c r="L31" s="181"/>
      <c r="M31" s="147">
        <f>SUM(M25:M30)</f>
        <v>66</v>
      </c>
      <c r="N31" s="182"/>
    </row>
    <row r="32" spans="1:16" x14ac:dyDescent="0.25">
      <c r="A32" s="181"/>
      <c r="B32" s="368" t="s">
        <v>54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</row>
    <row r="33" spans="1:14" ht="45" x14ac:dyDescent="0.25">
      <c r="A33" s="181">
        <v>15</v>
      </c>
      <c r="B33" s="146" t="s">
        <v>393</v>
      </c>
      <c r="C33" s="182"/>
      <c r="D33" s="181" t="s">
        <v>49</v>
      </c>
      <c r="E33" s="182" t="s">
        <v>50</v>
      </c>
      <c r="F33" s="182"/>
      <c r="G33" s="182" t="s">
        <v>99</v>
      </c>
      <c r="H33" s="186">
        <v>217</v>
      </c>
      <c r="I33" s="187">
        <v>41579</v>
      </c>
      <c r="J33" s="181">
        <v>1</v>
      </c>
      <c r="K33" s="181">
        <v>1</v>
      </c>
      <c r="L33" s="181">
        <v>1</v>
      </c>
      <c r="M33" s="181">
        <v>0</v>
      </c>
      <c r="N33" s="182" t="s">
        <v>196</v>
      </c>
    </row>
    <row r="34" spans="1:14" ht="45" x14ac:dyDescent="0.25">
      <c r="A34" s="181">
        <v>16</v>
      </c>
      <c r="B34" s="146" t="s">
        <v>394</v>
      </c>
      <c r="C34" s="182"/>
      <c r="D34" s="181" t="s">
        <v>49</v>
      </c>
      <c r="E34" s="182" t="s">
        <v>50</v>
      </c>
      <c r="F34" s="182"/>
      <c r="G34" s="182" t="s">
        <v>99</v>
      </c>
      <c r="H34" s="186">
        <v>217</v>
      </c>
      <c r="I34" s="187">
        <v>41579</v>
      </c>
      <c r="J34" s="181">
        <v>1</v>
      </c>
      <c r="K34" s="181">
        <v>1</v>
      </c>
      <c r="L34" s="181">
        <v>1</v>
      </c>
      <c r="M34" s="181">
        <v>0</v>
      </c>
      <c r="N34" s="182" t="s">
        <v>196</v>
      </c>
    </row>
    <row r="35" spans="1:14" ht="45" x14ac:dyDescent="0.25">
      <c r="A35" s="181">
        <v>17</v>
      </c>
      <c r="B35" s="146" t="s">
        <v>395</v>
      </c>
      <c r="C35" s="182"/>
      <c r="D35" s="181" t="s">
        <v>49</v>
      </c>
      <c r="E35" s="182" t="s">
        <v>50</v>
      </c>
      <c r="F35" s="182"/>
      <c r="G35" s="182" t="s">
        <v>99</v>
      </c>
      <c r="H35" s="186">
        <v>217</v>
      </c>
      <c r="I35" s="187">
        <v>41579</v>
      </c>
      <c r="J35" s="181">
        <v>1</v>
      </c>
      <c r="K35" s="181">
        <v>1</v>
      </c>
      <c r="L35" s="181">
        <v>1</v>
      </c>
      <c r="M35" s="181">
        <v>0</v>
      </c>
      <c r="N35" s="182" t="s">
        <v>196</v>
      </c>
    </row>
    <row r="36" spans="1:14" ht="75" x14ac:dyDescent="0.25">
      <c r="A36" s="181">
        <v>18</v>
      </c>
      <c r="B36" s="146" t="s">
        <v>396</v>
      </c>
      <c r="C36" s="182"/>
      <c r="D36" s="181" t="s">
        <v>49</v>
      </c>
      <c r="E36" s="182" t="s">
        <v>50</v>
      </c>
      <c r="F36" s="182"/>
      <c r="G36" s="182" t="s">
        <v>99</v>
      </c>
      <c r="H36" s="186">
        <v>217</v>
      </c>
      <c r="I36" s="187">
        <v>41579</v>
      </c>
      <c r="J36" s="181">
        <v>1</v>
      </c>
      <c r="K36" s="181">
        <v>1</v>
      </c>
      <c r="L36" s="181">
        <v>1</v>
      </c>
      <c r="M36" s="181">
        <v>0</v>
      </c>
      <c r="N36" s="182" t="s">
        <v>196</v>
      </c>
    </row>
    <row r="37" spans="1:14" ht="45" x14ac:dyDescent="0.25">
      <c r="A37" s="181">
        <v>19</v>
      </c>
      <c r="B37" s="146" t="s">
        <v>397</v>
      </c>
      <c r="C37" s="182"/>
      <c r="D37" s="181" t="s">
        <v>49</v>
      </c>
      <c r="E37" s="182" t="s">
        <v>50</v>
      </c>
      <c r="F37" s="182"/>
      <c r="G37" s="182" t="s">
        <v>99</v>
      </c>
      <c r="H37" s="186">
        <v>217</v>
      </c>
      <c r="I37" s="187">
        <v>41579</v>
      </c>
      <c r="J37" s="181">
        <v>1</v>
      </c>
      <c r="K37" s="181">
        <v>1</v>
      </c>
      <c r="L37" s="181">
        <v>1</v>
      </c>
      <c r="M37" s="181">
        <v>0</v>
      </c>
      <c r="N37" s="182" t="s">
        <v>196</v>
      </c>
    </row>
    <row r="38" spans="1:14" ht="45" x14ac:dyDescent="0.25">
      <c r="A38" s="181">
        <v>20</v>
      </c>
      <c r="B38" s="146" t="s">
        <v>398</v>
      </c>
      <c r="C38" s="182"/>
      <c r="D38" s="181" t="s">
        <v>49</v>
      </c>
      <c r="E38" s="182" t="s">
        <v>50</v>
      </c>
      <c r="F38" s="182"/>
      <c r="G38" s="182" t="s">
        <v>99</v>
      </c>
      <c r="H38" s="186">
        <v>217</v>
      </c>
      <c r="I38" s="187">
        <v>41579</v>
      </c>
      <c r="J38" s="181">
        <v>1</v>
      </c>
      <c r="K38" s="181">
        <v>1</v>
      </c>
      <c r="L38" s="181">
        <v>1</v>
      </c>
      <c r="M38" s="181">
        <v>0</v>
      </c>
      <c r="N38" s="182" t="s">
        <v>196</v>
      </c>
    </row>
    <row r="39" spans="1:14" x14ac:dyDescent="0.25">
      <c r="A39" s="181"/>
      <c r="B39" s="142" t="s">
        <v>273</v>
      </c>
      <c r="C39" s="182"/>
      <c r="D39" s="181"/>
      <c r="E39" s="182"/>
      <c r="F39" s="182"/>
      <c r="G39" s="182"/>
      <c r="H39" s="186"/>
      <c r="I39" s="187"/>
      <c r="J39" s="181"/>
      <c r="K39" s="181"/>
      <c r="L39" s="181"/>
      <c r="M39" s="147">
        <f>SUM(M33:M38)</f>
        <v>0</v>
      </c>
      <c r="N39" s="182"/>
    </row>
    <row r="40" spans="1:14" x14ac:dyDescent="0.25">
      <c r="A40" s="189"/>
      <c r="B40" s="360" t="s">
        <v>55</v>
      </c>
      <c r="C40" s="404"/>
      <c r="D40" s="404"/>
      <c r="E40" s="404"/>
      <c r="F40" s="404"/>
      <c r="G40" s="404"/>
      <c r="H40" s="405"/>
      <c r="I40" s="405"/>
      <c r="J40" s="405"/>
      <c r="K40" s="405"/>
      <c r="L40" s="405"/>
      <c r="M40" s="405"/>
      <c r="N40" s="405"/>
    </row>
    <row r="41" spans="1:14" ht="25.5" x14ac:dyDescent="0.25">
      <c r="A41" s="189">
        <v>21</v>
      </c>
      <c r="B41" s="190" t="s">
        <v>79</v>
      </c>
      <c r="C41" s="189"/>
      <c r="D41" s="189" t="s">
        <v>49</v>
      </c>
      <c r="E41" s="191" t="s">
        <v>50</v>
      </c>
      <c r="F41" s="189"/>
      <c r="G41" s="189">
        <v>2</v>
      </c>
      <c r="H41" s="192" t="s">
        <v>214</v>
      </c>
      <c r="I41" s="193">
        <v>41418</v>
      </c>
      <c r="J41" s="189">
        <v>1</v>
      </c>
      <c r="K41" s="189">
        <v>1</v>
      </c>
      <c r="L41" s="189">
        <v>1</v>
      </c>
      <c r="M41" s="189">
        <v>9271</v>
      </c>
      <c r="N41" s="194" t="s">
        <v>196</v>
      </c>
    </row>
    <row r="42" spans="1:14" ht="25.5" x14ac:dyDescent="0.25">
      <c r="A42" s="189">
        <v>22</v>
      </c>
      <c r="B42" s="190" t="s">
        <v>80</v>
      </c>
      <c r="C42" s="189"/>
      <c r="D42" s="189" t="s">
        <v>49</v>
      </c>
      <c r="E42" s="191" t="s">
        <v>50</v>
      </c>
      <c r="F42" s="189"/>
      <c r="G42" s="189">
        <v>2</v>
      </c>
      <c r="H42" s="192" t="s">
        <v>214</v>
      </c>
      <c r="I42" s="193">
        <v>41418</v>
      </c>
      <c r="J42" s="189">
        <v>1</v>
      </c>
      <c r="K42" s="189">
        <v>1</v>
      </c>
      <c r="L42" s="189">
        <v>1</v>
      </c>
      <c r="M42" s="189">
        <v>3365</v>
      </c>
      <c r="N42" s="194" t="s">
        <v>196</v>
      </c>
    </row>
    <row r="43" spans="1:14" ht="41.25" x14ac:dyDescent="0.25">
      <c r="A43" s="189">
        <v>23</v>
      </c>
      <c r="B43" s="190" t="s">
        <v>211</v>
      </c>
      <c r="C43" s="189"/>
      <c r="D43" s="189" t="s">
        <v>49</v>
      </c>
      <c r="E43" s="191" t="s">
        <v>50</v>
      </c>
      <c r="F43" s="189"/>
      <c r="G43" s="189">
        <v>2</v>
      </c>
      <c r="H43" s="189">
        <v>4</v>
      </c>
      <c r="I43" s="195">
        <v>41418</v>
      </c>
      <c r="J43" s="189">
        <v>1</v>
      </c>
      <c r="K43" s="189">
        <v>1</v>
      </c>
      <c r="L43" s="189">
        <v>1</v>
      </c>
      <c r="M43" s="189">
        <v>4772</v>
      </c>
      <c r="N43" s="194" t="s">
        <v>196</v>
      </c>
    </row>
    <row r="44" spans="1:14" ht="25.5" x14ac:dyDescent="0.25">
      <c r="A44" s="189">
        <v>24</v>
      </c>
      <c r="B44" s="190" t="s">
        <v>212</v>
      </c>
      <c r="C44" s="189"/>
      <c r="D44" s="189" t="s">
        <v>49</v>
      </c>
      <c r="E44" s="191" t="s">
        <v>50</v>
      </c>
      <c r="F44" s="189"/>
      <c r="G44" s="189">
        <v>2</v>
      </c>
      <c r="H44" s="189">
        <v>4</v>
      </c>
      <c r="I44" s="195">
        <v>41418</v>
      </c>
      <c r="J44" s="189">
        <v>1</v>
      </c>
      <c r="K44" s="189">
        <v>1</v>
      </c>
      <c r="L44" s="189">
        <v>1</v>
      </c>
      <c r="M44" s="189">
        <v>1675</v>
      </c>
      <c r="N44" s="194" t="s">
        <v>196</v>
      </c>
    </row>
    <row r="45" spans="1:14" ht="63.75" x14ac:dyDescent="0.25">
      <c r="A45" s="189">
        <v>25</v>
      </c>
      <c r="B45" s="190" t="s">
        <v>81</v>
      </c>
      <c r="C45" s="182"/>
      <c r="D45" s="189" t="s">
        <v>49</v>
      </c>
      <c r="E45" s="191" t="s">
        <v>50</v>
      </c>
      <c r="F45" s="182"/>
      <c r="G45" s="182" t="s">
        <v>99</v>
      </c>
      <c r="H45" s="189">
        <v>4</v>
      </c>
      <c r="I45" s="195">
        <v>41418</v>
      </c>
      <c r="J45" s="189">
        <v>1</v>
      </c>
      <c r="K45" s="189">
        <v>1</v>
      </c>
      <c r="L45" s="189">
        <v>1</v>
      </c>
      <c r="M45" s="189">
        <v>0</v>
      </c>
      <c r="N45" s="194" t="s">
        <v>196</v>
      </c>
    </row>
    <row r="46" spans="1:14" x14ac:dyDescent="0.25">
      <c r="A46" s="189"/>
      <c r="B46" s="196" t="s">
        <v>273</v>
      </c>
      <c r="C46" s="182"/>
      <c r="D46" s="189"/>
      <c r="E46" s="191"/>
      <c r="F46" s="182"/>
      <c r="G46" s="182"/>
      <c r="H46" s="189"/>
      <c r="I46" s="195"/>
      <c r="J46" s="189"/>
      <c r="K46" s="189"/>
      <c r="L46" s="189"/>
      <c r="M46" s="197">
        <f>SUM(M41:M45)</f>
        <v>19083</v>
      </c>
      <c r="N46" s="194"/>
    </row>
    <row r="47" spans="1:14" x14ac:dyDescent="0.25">
      <c r="A47" s="189"/>
      <c r="B47" s="360" t="s">
        <v>56</v>
      </c>
      <c r="C47" s="404"/>
      <c r="D47" s="404"/>
      <c r="E47" s="404"/>
      <c r="F47" s="404"/>
      <c r="G47" s="404"/>
      <c r="H47" s="405"/>
      <c r="I47" s="405"/>
      <c r="J47" s="405"/>
      <c r="K47" s="405"/>
      <c r="L47" s="405"/>
      <c r="M47" s="405"/>
      <c r="N47" s="405"/>
    </row>
    <row r="48" spans="1:14" ht="38.25" x14ac:dyDescent="0.25">
      <c r="A48" s="189">
        <v>26</v>
      </c>
      <c r="B48" s="198" t="s">
        <v>82</v>
      </c>
      <c r="C48" s="189"/>
      <c r="D48" s="189" t="s">
        <v>49</v>
      </c>
      <c r="E48" s="191" t="s">
        <v>50</v>
      </c>
      <c r="F48" s="189"/>
      <c r="G48" s="189">
        <v>2</v>
      </c>
      <c r="H48" s="192" t="s">
        <v>214</v>
      </c>
      <c r="I48" s="193">
        <v>41418</v>
      </c>
      <c r="J48" s="189">
        <v>1</v>
      </c>
      <c r="K48" s="189">
        <v>1</v>
      </c>
      <c r="L48" s="189">
        <v>1</v>
      </c>
      <c r="M48" s="199">
        <v>0</v>
      </c>
      <c r="N48" s="194" t="s">
        <v>196</v>
      </c>
    </row>
    <row r="49" spans="1:15" ht="38.25" x14ac:dyDescent="0.25">
      <c r="A49" s="189">
        <v>27</v>
      </c>
      <c r="B49" s="190" t="s">
        <v>83</v>
      </c>
      <c r="C49" s="189"/>
      <c r="D49" s="189" t="s">
        <v>49</v>
      </c>
      <c r="E49" s="191" t="s">
        <v>50</v>
      </c>
      <c r="F49" s="189"/>
      <c r="G49" s="189">
        <v>2</v>
      </c>
      <c r="H49" s="192" t="s">
        <v>214</v>
      </c>
      <c r="I49" s="193">
        <v>41418</v>
      </c>
      <c r="J49" s="189">
        <v>1</v>
      </c>
      <c r="K49" s="189">
        <v>1</v>
      </c>
      <c r="L49" s="189">
        <v>1</v>
      </c>
      <c r="M49" s="272">
        <v>879</v>
      </c>
      <c r="N49" s="194" t="s">
        <v>196</v>
      </c>
    </row>
    <row r="50" spans="1:15" ht="51" x14ac:dyDescent="0.25">
      <c r="A50" s="189">
        <v>28</v>
      </c>
      <c r="B50" s="190" t="s">
        <v>84</v>
      </c>
      <c r="C50" s="189"/>
      <c r="D50" s="189" t="s">
        <v>49</v>
      </c>
      <c r="E50" s="191" t="s">
        <v>50</v>
      </c>
      <c r="F50" s="189"/>
      <c r="G50" s="189">
        <v>2</v>
      </c>
      <c r="H50" s="192" t="s">
        <v>214</v>
      </c>
      <c r="I50" s="193">
        <v>41418</v>
      </c>
      <c r="J50" s="189">
        <v>1</v>
      </c>
      <c r="K50" s="189">
        <v>1</v>
      </c>
      <c r="L50" s="189">
        <v>1</v>
      </c>
      <c r="M50" s="272">
        <v>895</v>
      </c>
      <c r="N50" s="194" t="s">
        <v>196</v>
      </c>
    </row>
    <row r="51" spans="1:15" ht="25.5" x14ac:dyDescent="0.25">
      <c r="A51" s="189">
        <v>29</v>
      </c>
      <c r="B51" s="190" t="s">
        <v>85</v>
      </c>
      <c r="C51" s="189"/>
      <c r="D51" s="189" t="s">
        <v>49</v>
      </c>
      <c r="E51" s="191" t="s">
        <v>50</v>
      </c>
      <c r="F51" s="189"/>
      <c r="G51" s="189">
        <v>2</v>
      </c>
      <c r="H51" s="192" t="s">
        <v>214</v>
      </c>
      <c r="I51" s="193">
        <v>41418</v>
      </c>
      <c r="J51" s="189">
        <v>1</v>
      </c>
      <c r="K51" s="189">
        <v>1</v>
      </c>
      <c r="L51" s="189">
        <v>1</v>
      </c>
      <c r="M51" s="272">
        <v>2675</v>
      </c>
      <c r="N51" s="194" t="s">
        <v>196</v>
      </c>
    </row>
    <row r="52" spans="1:15" ht="38.25" x14ac:dyDescent="0.25">
      <c r="A52" s="189">
        <v>30</v>
      </c>
      <c r="B52" s="190" t="s">
        <v>86</v>
      </c>
      <c r="C52" s="189"/>
      <c r="D52" s="189" t="s">
        <v>49</v>
      </c>
      <c r="E52" s="191" t="s">
        <v>50</v>
      </c>
      <c r="F52" s="189"/>
      <c r="G52" s="189">
        <v>2</v>
      </c>
      <c r="H52" s="192" t="s">
        <v>214</v>
      </c>
      <c r="I52" s="193">
        <v>41418</v>
      </c>
      <c r="J52" s="189">
        <v>1</v>
      </c>
      <c r="K52" s="189">
        <v>1</v>
      </c>
      <c r="L52" s="189">
        <v>1</v>
      </c>
      <c r="M52" s="272">
        <v>1342</v>
      </c>
      <c r="N52" s="194" t="s">
        <v>196</v>
      </c>
    </row>
    <row r="53" spans="1:15" ht="25.5" x14ac:dyDescent="0.25">
      <c r="A53" s="189">
        <v>31</v>
      </c>
      <c r="B53" s="190" t="s">
        <v>87</v>
      </c>
      <c r="C53" s="189"/>
      <c r="D53" s="189" t="s">
        <v>49</v>
      </c>
      <c r="E53" s="191" t="s">
        <v>50</v>
      </c>
      <c r="F53" s="189"/>
      <c r="G53" s="189">
        <v>2</v>
      </c>
      <c r="H53" s="192" t="s">
        <v>214</v>
      </c>
      <c r="I53" s="193">
        <v>41418</v>
      </c>
      <c r="J53" s="189">
        <v>1</v>
      </c>
      <c r="K53" s="189">
        <v>1</v>
      </c>
      <c r="L53" s="189">
        <v>1</v>
      </c>
      <c r="M53" s="272">
        <v>432</v>
      </c>
      <c r="N53" s="194" t="s">
        <v>196</v>
      </c>
    </row>
    <row r="54" spans="1:15" x14ac:dyDescent="0.25">
      <c r="A54" s="189"/>
      <c r="B54" s="196" t="s">
        <v>273</v>
      </c>
      <c r="C54" s="189"/>
      <c r="D54" s="189"/>
      <c r="E54" s="191"/>
      <c r="F54" s="189"/>
      <c r="G54" s="189"/>
      <c r="H54" s="192"/>
      <c r="I54" s="193"/>
      <c r="J54" s="189"/>
      <c r="K54" s="189"/>
      <c r="L54" s="189"/>
      <c r="M54" s="271">
        <f>SUM(M48:M53)</f>
        <v>6223</v>
      </c>
      <c r="N54" s="194"/>
    </row>
    <row r="55" spans="1:15" ht="15" customHeight="1" x14ac:dyDescent="0.25">
      <c r="A55" s="181"/>
      <c r="B55" s="360" t="s">
        <v>685</v>
      </c>
      <c r="C55" s="351"/>
      <c r="D55" s="351"/>
      <c r="E55" s="351"/>
      <c r="F55" s="351"/>
      <c r="G55" s="351"/>
      <c r="H55" s="361"/>
      <c r="I55" s="361"/>
      <c r="J55" s="361"/>
      <c r="K55" s="361"/>
      <c r="L55" s="361"/>
      <c r="M55" s="361"/>
      <c r="N55" s="361"/>
      <c r="O55" s="150"/>
    </row>
    <row r="56" spans="1:15" ht="38.25" x14ac:dyDescent="0.25">
      <c r="A56" s="181">
        <v>32</v>
      </c>
      <c r="B56" s="144" t="s">
        <v>330</v>
      </c>
      <c r="C56" s="181"/>
      <c r="D56" s="181" t="s">
        <v>49</v>
      </c>
      <c r="E56" s="182" t="s">
        <v>50</v>
      </c>
      <c r="F56" s="181"/>
      <c r="G56" s="182" t="s">
        <v>99</v>
      </c>
      <c r="H56" s="328">
        <v>9</v>
      </c>
      <c r="I56" s="200">
        <v>41967</v>
      </c>
      <c r="J56" s="181">
        <v>1</v>
      </c>
      <c r="K56" s="181">
        <v>1</v>
      </c>
      <c r="L56" s="181">
        <v>1</v>
      </c>
      <c r="M56" s="181">
        <v>0</v>
      </c>
      <c r="N56" s="186" t="s">
        <v>196</v>
      </c>
      <c r="O56" s="150"/>
    </row>
    <row r="57" spans="1:15" x14ac:dyDescent="0.25">
      <c r="A57" s="181"/>
      <c r="B57" s="142" t="s">
        <v>273</v>
      </c>
      <c r="C57" s="181"/>
      <c r="D57" s="181"/>
      <c r="E57" s="182"/>
      <c r="F57" s="181"/>
      <c r="G57" s="182"/>
      <c r="H57" s="181"/>
      <c r="I57" s="200"/>
      <c r="J57" s="181"/>
      <c r="K57" s="181"/>
      <c r="L57" s="181"/>
      <c r="M57" s="147">
        <f>SUM(M56)</f>
        <v>0</v>
      </c>
      <c r="N57" s="186"/>
      <c r="O57" s="150"/>
    </row>
    <row r="58" spans="1:15" x14ac:dyDescent="0.25">
      <c r="A58" s="181"/>
      <c r="B58" s="360" t="s">
        <v>267</v>
      </c>
      <c r="C58" s="351"/>
      <c r="D58" s="351"/>
      <c r="E58" s="351"/>
      <c r="F58" s="351"/>
      <c r="G58" s="351"/>
      <c r="H58" s="361"/>
      <c r="I58" s="361"/>
      <c r="J58" s="361"/>
      <c r="K58" s="361"/>
      <c r="L58" s="361"/>
      <c r="M58" s="361"/>
      <c r="N58" s="361"/>
      <c r="O58" s="150"/>
    </row>
    <row r="59" spans="1:15" ht="25.5" x14ac:dyDescent="0.25">
      <c r="A59" s="181">
        <v>33</v>
      </c>
      <c r="B59" s="144" t="s">
        <v>268</v>
      </c>
      <c r="C59" s="181"/>
      <c r="D59" s="181" t="s">
        <v>49</v>
      </c>
      <c r="E59" s="182" t="s">
        <v>50</v>
      </c>
      <c r="F59" s="181"/>
      <c r="G59" s="182" t="s">
        <v>99</v>
      </c>
      <c r="H59" s="181">
        <v>215</v>
      </c>
      <c r="I59" s="200">
        <v>41593</v>
      </c>
      <c r="J59" s="181">
        <v>1</v>
      </c>
      <c r="K59" s="181">
        <v>1</v>
      </c>
      <c r="L59" s="181">
        <v>1</v>
      </c>
      <c r="M59" s="181">
        <v>0</v>
      </c>
      <c r="N59" s="186" t="s">
        <v>196</v>
      </c>
      <c r="O59" s="150"/>
    </row>
    <row r="60" spans="1:15" ht="51" x14ac:dyDescent="0.25">
      <c r="A60" s="181">
        <v>34</v>
      </c>
      <c r="B60" s="144" t="s">
        <v>399</v>
      </c>
      <c r="C60" s="181"/>
      <c r="D60" s="181" t="s">
        <v>49</v>
      </c>
      <c r="E60" s="182" t="s">
        <v>50</v>
      </c>
      <c r="F60" s="181"/>
      <c r="G60" s="182" t="s">
        <v>99</v>
      </c>
      <c r="H60" s="181">
        <v>215</v>
      </c>
      <c r="I60" s="200">
        <v>41593</v>
      </c>
      <c r="J60" s="181">
        <v>1</v>
      </c>
      <c r="K60" s="181">
        <v>1</v>
      </c>
      <c r="L60" s="181">
        <v>1</v>
      </c>
      <c r="M60" s="181">
        <v>0</v>
      </c>
      <c r="N60" s="186" t="s">
        <v>196</v>
      </c>
      <c r="O60" s="150"/>
    </row>
    <row r="61" spans="1:15" x14ac:dyDescent="0.25">
      <c r="A61" s="181"/>
      <c r="B61" s="142" t="s">
        <v>273</v>
      </c>
      <c r="C61" s="181"/>
      <c r="D61" s="181"/>
      <c r="E61" s="182"/>
      <c r="F61" s="181"/>
      <c r="G61" s="182"/>
      <c r="H61" s="181"/>
      <c r="I61" s="200"/>
      <c r="J61" s="181"/>
      <c r="K61" s="181"/>
      <c r="L61" s="181"/>
      <c r="M61" s="147">
        <f>SUM(M59:M60)</f>
        <v>0</v>
      </c>
      <c r="N61" s="186"/>
      <c r="O61" s="150"/>
    </row>
    <row r="62" spans="1:15" x14ac:dyDescent="0.25">
      <c r="A62" s="189"/>
      <c r="B62" s="196" t="s">
        <v>275</v>
      </c>
      <c r="C62" s="189"/>
      <c r="D62" s="189"/>
      <c r="E62" s="191"/>
      <c r="F62" s="189"/>
      <c r="G62" s="189"/>
      <c r="H62" s="192"/>
      <c r="I62" s="193"/>
      <c r="J62" s="189"/>
      <c r="K62" s="189"/>
      <c r="L62" s="189"/>
      <c r="M62" s="197">
        <f>M54+M46+M61+M57+M31+M17+M39+M23</f>
        <v>25373</v>
      </c>
      <c r="N62" s="194"/>
    </row>
    <row r="63" spans="1:15" x14ac:dyDescent="0.25">
      <c r="A63" s="189"/>
      <c r="B63" s="404" t="s">
        <v>44</v>
      </c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</row>
    <row r="64" spans="1:15" x14ac:dyDescent="0.25">
      <c r="A64" s="189"/>
      <c r="B64" s="349" t="s">
        <v>43</v>
      </c>
      <c r="C64" s="349"/>
      <c r="D64" s="349"/>
      <c r="E64" s="349"/>
      <c r="F64" s="349"/>
      <c r="G64" s="349"/>
      <c r="H64" s="400"/>
      <c r="I64" s="400"/>
      <c r="J64" s="400"/>
      <c r="K64" s="400"/>
      <c r="L64" s="400"/>
      <c r="M64" s="400"/>
      <c r="N64" s="400"/>
    </row>
    <row r="65" spans="1:14" x14ac:dyDescent="0.25">
      <c r="A65" s="189"/>
      <c r="B65" s="399" t="s">
        <v>57</v>
      </c>
      <c r="C65" s="399"/>
      <c r="D65" s="399"/>
      <c r="E65" s="399"/>
      <c r="F65" s="399"/>
      <c r="G65" s="399"/>
      <c r="H65" s="400"/>
      <c r="I65" s="400"/>
      <c r="J65" s="400"/>
      <c r="K65" s="400"/>
      <c r="L65" s="400"/>
      <c r="M65" s="400"/>
      <c r="N65" s="400"/>
    </row>
    <row r="66" spans="1:14" x14ac:dyDescent="0.25">
      <c r="A66" s="189"/>
      <c r="B66" s="404" t="s">
        <v>45</v>
      </c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</row>
    <row r="67" spans="1:14" x14ac:dyDescent="0.25">
      <c r="A67" s="189"/>
      <c r="B67" s="399" t="s">
        <v>43</v>
      </c>
      <c r="C67" s="399"/>
      <c r="D67" s="399"/>
      <c r="E67" s="399"/>
      <c r="F67" s="399"/>
      <c r="G67" s="399"/>
      <c r="H67" s="400"/>
      <c r="I67" s="400"/>
      <c r="J67" s="400"/>
      <c r="K67" s="400"/>
      <c r="L67" s="400"/>
      <c r="M67" s="400"/>
      <c r="N67" s="400"/>
    </row>
    <row r="68" spans="1:14" x14ac:dyDescent="0.25">
      <c r="A68" s="360" t="s">
        <v>266</v>
      </c>
      <c r="B68" s="351"/>
      <c r="C68" s="351"/>
      <c r="D68" s="351"/>
      <c r="E68" s="351"/>
      <c r="F68" s="351"/>
      <c r="G68" s="361"/>
      <c r="H68" s="361"/>
      <c r="I68" s="361"/>
      <c r="J68" s="361"/>
      <c r="K68" s="361"/>
      <c r="L68" s="361"/>
      <c r="M68" s="361"/>
      <c r="N68" s="186" t="s">
        <v>96</v>
      </c>
    </row>
    <row r="69" spans="1:14" ht="51" x14ac:dyDescent="0.25">
      <c r="A69" s="181">
        <v>35</v>
      </c>
      <c r="B69" s="144" t="s">
        <v>407</v>
      </c>
      <c r="C69" s="181"/>
      <c r="D69" s="181" t="s">
        <v>49</v>
      </c>
      <c r="E69" s="182" t="s">
        <v>50</v>
      </c>
      <c r="F69" s="182"/>
      <c r="G69" s="182" t="s">
        <v>99</v>
      </c>
      <c r="H69" s="182" t="s">
        <v>145</v>
      </c>
      <c r="I69" s="187">
        <v>41500</v>
      </c>
      <c r="J69" s="181">
        <v>1</v>
      </c>
      <c r="K69" s="181">
        <v>1</v>
      </c>
      <c r="L69" s="181">
        <v>1</v>
      </c>
      <c r="M69" s="181">
        <v>0</v>
      </c>
      <c r="N69" s="186" t="s">
        <v>96</v>
      </c>
    </row>
    <row r="70" spans="1:14" ht="89.25" x14ac:dyDescent="0.25">
      <c r="A70" s="181">
        <v>36</v>
      </c>
      <c r="B70" s="144" t="s">
        <v>408</v>
      </c>
      <c r="C70" s="181"/>
      <c r="D70" s="181" t="s">
        <v>49</v>
      </c>
      <c r="E70" s="182" t="s">
        <v>50</v>
      </c>
      <c r="F70" s="182"/>
      <c r="G70" s="182" t="s">
        <v>99</v>
      </c>
      <c r="H70" s="182" t="s">
        <v>145</v>
      </c>
      <c r="I70" s="187">
        <v>41500</v>
      </c>
      <c r="J70" s="181">
        <v>1</v>
      </c>
      <c r="K70" s="181">
        <v>1</v>
      </c>
      <c r="L70" s="181">
        <v>1</v>
      </c>
      <c r="M70" s="181">
        <v>0</v>
      </c>
      <c r="N70" s="186" t="s">
        <v>96</v>
      </c>
    </row>
    <row r="71" spans="1:14" ht="63.75" x14ac:dyDescent="0.25">
      <c r="A71" s="181">
        <v>37</v>
      </c>
      <c r="B71" s="144" t="s">
        <v>409</v>
      </c>
      <c r="C71" s="182"/>
      <c r="D71" s="181" t="s">
        <v>49</v>
      </c>
      <c r="E71" s="182" t="s">
        <v>50</v>
      </c>
      <c r="F71" s="182"/>
      <c r="G71" s="182" t="s">
        <v>99</v>
      </c>
      <c r="H71" s="182" t="s">
        <v>145</v>
      </c>
      <c r="I71" s="187">
        <v>41500</v>
      </c>
      <c r="J71" s="181">
        <v>1</v>
      </c>
      <c r="K71" s="181">
        <v>1</v>
      </c>
      <c r="L71" s="181">
        <v>1</v>
      </c>
      <c r="M71" s="181">
        <v>0</v>
      </c>
      <c r="N71" s="186" t="s">
        <v>96</v>
      </c>
    </row>
    <row r="72" spans="1:14" ht="51" x14ac:dyDescent="0.25">
      <c r="A72" s="181">
        <v>38</v>
      </c>
      <c r="B72" s="144" t="s">
        <v>410</v>
      </c>
      <c r="C72" s="181"/>
      <c r="D72" s="181" t="s">
        <v>49</v>
      </c>
      <c r="E72" s="182" t="s">
        <v>50</v>
      </c>
      <c r="F72" s="182"/>
      <c r="G72" s="182" t="s">
        <v>99</v>
      </c>
      <c r="H72" s="182" t="s">
        <v>145</v>
      </c>
      <c r="I72" s="187">
        <v>41500</v>
      </c>
      <c r="J72" s="181">
        <v>1</v>
      </c>
      <c r="K72" s="181">
        <v>1</v>
      </c>
      <c r="L72" s="181">
        <v>1</v>
      </c>
      <c r="M72" s="181">
        <v>0</v>
      </c>
      <c r="N72" s="186" t="s">
        <v>96</v>
      </c>
    </row>
    <row r="73" spans="1:14" ht="25.5" x14ac:dyDescent="0.25">
      <c r="A73" s="181">
        <v>39</v>
      </c>
      <c r="B73" s="144" t="s">
        <v>411</v>
      </c>
      <c r="C73" s="181"/>
      <c r="D73" s="181" t="s">
        <v>49</v>
      </c>
      <c r="E73" s="182" t="s">
        <v>50</v>
      </c>
      <c r="F73" s="182"/>
      <c r="G73" s="182" t="s">
        <v>99</v>
      </c>
      <c r="H73" s="182" t="s">
        <v>145</v>
      </c>
      <c r="I73" s="187">
        <v>41500</v>
      </c>
      <c r="J73" s="181">
        <v>1</v>
      </c>
      <c r="K73" s="181">
        <v>1</v>
      </c>
      <c r="L73" s="181">
        <v>1</v>
      </c>
      <c r="M73" s="181">
        <v>0</v>
      </c>
      <c r="N73" s="186" t="s">
        <v>96</v>
      </c>
    </row>
    <row r="74" spans="1:14" ht="114.75" x14ac:dyDescent="0.25">
      <c r="A74" s="181">
        <v>40</v>
      </c>
      <c r="B74" s="144" t="s">
        <v>412</v>
      </c>
      <c r="C74" s="182"/>
      <c r="D74" s="181" t="s">
        <v>49</v>
      </c>
      <c r="E74" s="182" t="s">
        <v>50</v>
      </c>
      <c r="F74" s="182"/>
      <c r="G74" s="182" t="s">
        <v>99</v>
      </c>
      <c r="H74" s="182" t="s">
        <v>145</v>
      </c>
      <c r="I74" s="187">
        <v>41500</v>
      </c>
      <c r="J74" s="181">
        <v>1</v>
      </c>
      <c r="K74" s="181">
        <v>1</v>
      </c>
      <c r="L74" s="181">
        <v>1</v>
      </c>
      <c r="M74" s="181">
        <v>0</v>
      </c>
      <c r="N74" s="186" t="s">
        <v>96</v>
      </c>
    </row>
    <row r="75" spans="1:14" ht="38.25" x14ac:dyDescent="0.25">
      <c r="A75" s="181">
        <v>41</v>
      </c>
      <c r="B75" s="144" t="s">
        <v>413</v>
      </c>
      <c r="C75" s="181"/>
      <c r="D75" s="181" t="s">
        <v>49</v>
      </c>
      <c r="E75" s="182" t="s">
        <v>50</v>
      </c>
      <c r="F75" s="182"/>
      <c r="G75" s="182" t="s">
        <v>99</v>
      </c>
      <c r="H75" s="182" t="s">
        <v>145</v>
      </c>
      <c r="I75" s="187">
        <v>41500</v>
      </c>
      <c r="J75" s="181">
        <v>1</v>
      </c>
      <c r="K75" s="181">
        <v>1</v>
      </c>
      <c r="L75" s="181">
        <v>1</v>
      </c>
      <c r="M75" s="181">
        <v>0</v>
      </c>
      <c r="N75" s="186" t="s">
        <v>96</v>
      </c>
    </row>
    <row r="76" spans="1:14" ht="25.5" x14ac:dyDescent="0.25">
      <c r="A76" s="181">
        <v>42</v>
      </c>
      <c r="B76" s="144" t="s">
        <v>414</v>
      </c>
      <c r="C76" s="182"/>
      <c r="D76" s="181" t="s">
        <v>49</v>
      </c>
      <c r="E76" s="182" t="s">
        <v>50</v>
      </c>
      <c r="F76" s="182"/>
      <c r="G76" s="182" t="s">
        <v>99</v>
      </c>
      <c r="H76" s="182" t="s">
        <v>145</v>
      </c>
      <c r="I76" s="187">
        <v>41500</v>
      </c>
      <c r="J76" s="181">
        <v>1</v>
      </c>
      <c r="K76" s="181">
        <v>1</v>
      </c>
      <c r="L76" s="181">
        <v>1</v>
      </c>
      <c r="M76" s="181">
        <v>0</v>
      </c>
      <c r="N76" s="186" t="s">
        <v>96</v>
      </c>
    </row>
    <row r="77" spans="1:14" x14ac:dyDescent="0.25">
      <c r="A77" s="181"/>
      <c r="B77" s="142" t="s">
        <v>273</v>
      </c>
      <c r="C77" s="182"/>
      <c r="D77" s="181"/>
      <c r="E77" s="182"/>
      <c r="F77" s="182"/>
      <c r="G77" s="182"/>
      <c r="H77" s="182"/>
      <c r="I77" s="187"/>
      <c r="J77" s="181"/>
      <c r="K77" s="181"/>
      <c r="L77" s="181"/>
      <c r="M77" s="147">
        <f>SUM(M69:M76)</f>
        <v>0</v>
      </c>
      <c r="N77" s="186"/>
    </row>
    <row r="78" spans="1:14" x14ac:dyDescent="0.25">
      <c r="A78" s="181"/>
      <c r="B78" s="142" t="s">
        <v>277</v>
      </c>
      <c r="C78" s="182"/>
      <c r="D78" s="181"/>
      <c r="E78" s="182"/>
      <c r="F78" s="182"/>
      <c r="G78" s="182"/>
      <c r="H78" s="182"/>
      <c r="I78" s="187"/>
      <c r="J78" s="181"/>
      <c r="K78" s="181"/>
      <c r="L78" s="181"/>
      <c r="M78" s="180">
        <f>M77+M66</f>
        <v>0</v>
      </c>
      <c r="N78" s="186"/>
    </row>
    <row r="79" spans="1:14" x14ac:dyDescent="0.25">
      <c r="A79" s="189"/>
      <c r="B79" s="404" t="s">
        <v>46</v>
      </c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</row>
    <row r="80" spans="1:14" x14ac:dyDescent="0.25">
      <c r="A80" s="189"/>
      <c r="B80" s="399" t="s">
        <v>43</v>
      </c>
      <c r="C80" s="399"/>
      <c r="D80" s="399"/>
      <c r="E80" s="399"/>
      <c r="F80" s="399"/>
      <c r="G80" s="399"/>
      <c r="H80" s="400"/>
      <c r="I80" s="400"/>
      <c r="J80" s="400"/>
      <c r="K80" s="400"/>
      <c r="L80" s="400"/>
      <c r="M80" s="400"/>
      <c r="N80" s="400"/>
    </row>
    <row r="81" spans="1:16" x14ac:dyDescent="0.25">
      <c r="A81" s="189"/>
      <c r="B81" s="399" t="s">
        <v>57</v>
      </c>
      <c r="C81" s="399"/>
      <c r="D81" s="399"/>
      <c r="E81" s="399"/>
      <c r="F81" s="399"/>
      <c r="G81" s="399"/>
      <c r="H81" s="400"/>
      <c r="I81" s="400"/>
      <c r="J81" s="400"/>
      <c r="K81" s="400"/>
      <c r="L81" s="400"/>
      <c r="M81" s="400"/>
      <c r="N81" s="400"/>
    </row>
    <row r="82" spans="1:16" ht="25.5" x14ac:dyDescent="0.25">
      <c r="A82" s="201" t="s">
        <v>6</v>
      </c>
      <c r="B82" s="197" t="s">
        <v>421</v>
      </c>
      <c r="C82" s="202" t="s">
        <v>95</v>
      </c>
      <c r="D82" s="202" t="s">
        <v>58</v>
      </c>
      <c r="E82" s="202" t="s">
        <v>64</v>
      </c>
      <c r="F82" s="202" t="s">
        <v>206</v>
      </c>
      <c r="G82" s="202" t="s">
        <v>96</v>
      </c>
      <c r="H82" s="203" t="s">
        <v>95</v>
      </c>
      <c r="I82" s="202" t="s">
        <v>64</v>
      </c>
      <c r="J82" s="202" t="s">
        <v>95</v>
      </c>
      <c r="K82" s="202" t="s">
        <v>95</v>
      </c>
      <c r="L82" s="202" t="s">
        <v>95</v>
      </c>
      <c r="M82" s="241">
        <f>M78+M62</f>
        <v>25373</v>
      </c>
      <c r="N82" s="202" t="s">
        <v>10</v>
      </c>
    </row>
    <row r="83" spans="1:16" ht="20.25" customHeight="1" x14ac:dyDescent="0.25">
      <c r="A83" s="401" t="s">
        <v>65</v>
      </c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186">
        <v>7</v>
      </c>
    </row>
    <row r="84" spans="1:16" ht="18.75" customHeight="1" x14ac:dyDescent="0.25">
      <c r="A84" s="401" t="s">
        <v>284</v>
      </c>
      <c r="B84" s="403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194">
        <v>1</v>
      </c>
    </row>
    <row r="85" spans="1:16" ht="20.25" customHeight="1" x14ac:dyDescent="0.25">
      <c r="A85" s="401" t="s">
        <v>216</v>
      </c>
      <c r="B85" s="403"/>
      <c r="C85" s="403"/>
      <c r="D85" s="403"/>
      <c r="E85" s="403"/>
      <c r="F85" s="403"/>
      <c r="G85" s="403"/>
      <c r="H85" s="403"/>
      <c r="I85" s="403"/>
      <c r="J85" s="403"/>
      <c r="K85" s="403"/>
      <c r="L85" s="403"/>
      <c r="M85" s="403"/>
      <c r="N85" s="186">
        <v>12</v>
      </c>
    </row>
    <row r="86" spans="1:16" ht="20.25" customHeight="1" x14ac:dyDescent="0.25">
      <c r="A86" s="401" t="s">
        <v>216</v>
      </c>
      <c r="B86" s="403"/>
      <c r="C86" s="403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186">
        <v>5</v>
      </c>
    </row>
    <row r="87" spans="1:16" ht="16.5" customHeight="1" x14ac:dyDescent="0.25">
      <c r="A87" s="401" t="s">
        <v>68</v>
      </c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186">
        <f>N88+N89</f>
        <v>7</v>
      </c>
    </row>
    <row r="88" spans="1:16" ht="20.25" customHeight="1" x14ac:dyDescent="0.25">
      <c r="A88" s="401" t="s">
        <v>69</v>
      </c>
      <c r="B88" s="402"/>
      <c r="C88" s="402"/>
      <c r="D88" s="402"/>
      <c r="E88" s="402"/>
      <c r="F88" s="402"/>
      <c r="G88" s="402"/>
      <c r="H88" s="402"/>
      <c r="I88" s="402"/>
      <c r="J88" s="402"/>
      <c r="K88" s="402"/>
      <c r="L88" s="402"/>
      <c r="M88" s="402"/>
      <c r="N88" s="186">
        <v>7</v>
      </c>
    </row>
    <row r="89" spans="1:16" ht="18.75" customHeight="1" x14ac:dyDescent="0.25">
      <c r="A89" s="401" t="s">
        <v>70</v>
      </c>
      <c r="B89" s="402"/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186">
        <v>0</v>
      </c>
    </row>
    <row r="90" spans="1:16" ht="32.25" customHeight="1" x14ac:dyDescent="0.25">
      <c r="A90" s="397" t="s">
        <v>200</v>
      </c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</row>
    <row r="91" spans="1:16" ht="50.25" customHeight="1" x14ac:dyDescent="0.25">
      <c r="A91" s="397" t="s">
        <v>202</v>
      </c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</row>
    <row r="92" spans="1:16" ht="49.15" customHeight="1" x14ac:dyDescent="0.25">
      <c r="A92" s="436" t="s">
        <v>287</v>
      </c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</row>
    <row r="93" spans="1:16" ht="48" customHeight="1" x14ac:dyDescent="0.25">
      <c r="A93" s="356" t="s">
        <v>380</v>
      </c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</row>
    <row r="94" spans="1:16" s="150" customFormat="1" ht="31.5" customHeight="1" x14ac:dyDescent="0.25">
      <c r="A94" s="352" t="s">
        <v>369</v>
      </c>
      <c r="B94" s="352"/>
      <c r="C94" s="352"/>
      <c r="D94" s="206"/>
      <c r="E94" s="206"/>
      <c r="F94" s="353"/>
      <c r="G94" s="353"/>
      <c r="H94" s="352" t="s">
        <v>353</v>
      </c>
      <c r="I94" s="352"/>
      <c r="J94" s="352"/>
      <c r="P94" s="155"/>
    </row>
    <row r="95" spans="1:16" s="150" customFormat="1" ht="15.75" x14ac:dyDescent="0.25">
      <c r="A95" s="207"/>
      <c r="B95" s="148"/>
      <c r="C95" s="208"/>
      <c r="D95" s="209"/>
      <c r="H95" s="210"/>
      <c r="I95" s="210"/>
      <c r="J95" s="210"/>
      <c r="P95" s="155"/>
    </row>
    <row r="96" spans="1:16" s="149" customFormat="1" ht="20.25" customHeight="1" x14ac:dyDescent="0.25">
      <c r="A96" s="211" t="s">
        <v>301</v>
      </c>
      <c r="C96" s="211"/>
      <c r="D96" s="206"/>
      <c r="E96" s="206"/>
      <c r="F96" s="211"/>
      <c r="G96" s="211"/>
      <c r="H96" s="212" t="s">
        <v>288</v>
      </c>
      <c r="I96" s="212"/>
      <c r="J96" s="213"/>
      <c r="P96" s="216"/>
    </row>
    <row r="97" spans="1:16" s="214" customFormat="1" ht="15.75" x14ac:dyDescent="0.25">
      <c r="A97" s="346" t="s">
        <v>370</v>
      </c>
      <c r="B97" s="346"/>
      <c r="C97" s="346"/>
      <c r="P97" s="217"/>
    </row>
  </sheetData>
  <mergeCells count="41">
    <mergeCell ref="F1:N1"/>
    <mergeCell ref="B3:N3"/>
    <mergeCell ref="A4:N4"/>
    <mergeCell ref="A5:A6"/>
    <mergeCell ref="B5:B6"/>
    <mergeCell ref="C5:N5"/>
    <mergeCell ref="A2:B2"/>
    <mergeCell ref="B64:N64"/>
    <mergeCell ref="B8:N8"/>
    <mergeCell ref="B9:N9"/>
    <mergeCell ref="B10:N10"/>
    <mergeCell ref="B18:N18"/>
    <mergeCell ref="B24:N24"/>
    <mergeCell ref="B32:N32"/>
    <mergeCell ref="B40:N40"/>
    <mergeCell ref="B47:N47"/>
    <mergeCell ref="B55:N55"/>
    <mergeCell ref="B58:N58"/>
    <mergeCell ref="B63:N63"/>
    <mergeCell ref="B65:N65"/>
    <mergeCell ref="B66:N66"/>
    <mergeCell ref="B67:N67"/>
    <mergeCell ref="A68:M68"/>
    <mergeCell ref="B79:N79"/>
    <mergeCell ref="B80:N80"/>
    <mergeCell ref="B81:N81"/>
    <mergeCell ref="A83:M83"/>
    <mergeCell ref="A84:M84"/>
    <mergeCell ref="A85:M85"/>
    <mergeCell ref="A86:M86"/>
    <mergeCell ref="A97:C97"/>
    <mergeCell ref="A91:N91"/>
    <mergeCell ref="A87:M87"/>
    <mergeCell ref="A88:M88"/>
    <mergeCell ref="A89:M89"/>
    <mergeCell ref="A90:N90"/>
    <mergeCell ref="A92:N92"/>
    <mergeCell ref="A93:N93"/>
    <mergeCell ref="A94:C94"/>
    <mergeCell ref="F94:G94"/>
    <mergeCell ref="H94:J94"/>
  </mergeCells>
  <pageMargins left="0.7" right="0.7" top="0.75" bottom="0.75" header="0.3" footer="0.3"/>
  <pageSetup paperSize="9" scale="86" orientation="landscape" horizontalDpi="0" verticalDpi="0" r:id="rId1"/>
  <rowBreaks count="1" manualBreakCount="1">
    <brk id="59" max="1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7"/>
  <sheetViews>
    <sheetView view="pageBreakPreview" topLeftCell="A64" zoomScale="60" zoomScaleNormal="100" workbookViewId="0">
      <selection activeCell="H56" sqref="H56:I56"/>
    </sheetView>
  </sheetViews>
  <sheetFormatPr defaultRowHeight="15" x14ac:dyDescent="0.25"/>
  <cols>
    <col min="1" max="1" width="6.28515625" style="170" customWidth="1"/>
    <col min="2" max="2" width="40.42578125" style="170" customWidth="1"/>
    <col min="3" max="3" width="8.5703125" style="170" customWidth="1"/>
    <col min="4" max="4" width="6.7109375" style="170" customWidth="1"/>
    <col min="5" max="5" width="11.85546875" style="170" customWidth="1"/>
    <col min="6" max="6" width="7.7109375" style="170" customWidth="1"/>
    <col min="7" max="7" width="5.28515625" style="170" customWidth="1"/>
    <col min="8" max="8" width="8.28515625" style="170" customWidth="1"/>
    <col min="9" max="9" width="12.28515625" style="170" customWidth="1"/>
    <col min="10" max="10" width="6.5703125" style="170" customWidth="1"/>
    <col min="11" max="11" width="6.85546875" style="170" customWidth="1"/>
    <col min="12" max="12" width="7.85546875" style="170" customWidth="1"/>
    <col min="13" max="13" width="9" style="170" customWidth="1"/>
    <col min="14" max="14" width="6.5703125" style="170" customWidth="1"/>
    <col min="15" max="15" width="9.140625" style="170"/>
    <col min="16" max="16" width="9.140625" style="215"/>
    <col min="17" max="16384" width="9.140625" style="170"/>
  </cols>
  <sheetData>
    <row r="1" spans="1:14" ht="76.5" customHeight="1" x14ac:dyDescent="0.25">
      <c r="A1" s="171"/>
      <c r="B1" s="172"/>
      <c r="C1" s="172"/>
      <c r="D1" s="172"/>
      <c r="E1" s="172"/>
      <c r="F1" s="371" t="s">
        <v>420</v>
      </c>
      <c r="G1" s="371"/>
      <c r="H1" s="371"/>
      <c r="I1" s="371"/>
      <c r="J1" s="371"/>
      <c r="K1" s="371"/>
      <c r="L1" s="371"/>
      <c r="M1" s="371"/>
      <c r="N1" s="371"/>
    </row>
    <row r="2" spans="1:14" ht="15" customHeight="1" x14ac:dyDescent="0.25">
      <c r="A2" s="331" t="s">
        <v>444</v>
      </c>
      <c r="B2" s="331"/>
      <c r="C2" s="238"/>
      <c r="D2" s="238"/>
      <c r="E2" s="238"/>
      <c r="F2" s="238"/>
      <c r="G2" s="173"/>
      <c r="H2" s="173"/>
      <c r="I2" s="174"/>
      <c r="L2" s="175" t="s">
        <v>309</v>
      </c>
    </row>
    <row r="3" spans="1:14" ht="36.75" customHeight="1" x14ac:dyDescent="0.25">
      <c r="A3" s="176" t="s">
        <v>48</v>
      </c>
      <c r="B3" s="406" t="s">
        <v>289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x14ac:dyDescent="0.25">
      <c r="A4" s="408" t="s">
        <v>38</v>
      </c>
      <c r="B4" s="408"/>
      <c r="C4" s="408"/>
      <c r="D4" s="408"/>
      <c r="E4" s="408"/>
      <c r="F4" s="408"/>
      <c r="G4" s="408"/>
      <c r="H4" s="408"/>
      <c r="I4" s="408"/>
      <c r="J4" s="409"/>
      <c r="K4" s="409"/>
      <c r="L4" s="409"/>
      <c r="M4" s="409"/>
      <c r="N4" s="409"/>
    </row>
    <row r="5" spans="1:14" x14ac:dyDescent="0.25">
      <c r="A5" s="410" t="s">
        <v>39</v>
      </c>
      <c r="B5" s="410" t="s">
        <v>40</v>
      </c>
      <c r="C5" s="410" t="s">
        <v>120</v>
      </c>
      <c r="D5" s="410"/>
      <c r="E5" s="410"/>
      <c r="F5" s="410"/>
      <c r="G5" s="410"/>
      <c r="H5" s="407"/>
      <c r="I5" s="407"/>
      <c r="J5" s="407"/>
      <c r="K5" s="407"/>
      <c r="L5" s="407"/>
      <c r="M5" s="407"/>
      <c r="N5" s="407"/>
    </row>
    <row r="6" spans="1:14" ht="132" customHeight="1" x14ac:dyDescent="0.25">
      <c r="A6" s="410"/>
      <c r="B6" s="410"/>
      <c r="C6" s="177" t="s">
        <v>62</v>
      </c>
      <c r="D6" s="177" t="s">
        <v>63</v>
      </c>
      <c r="E6" s="177" t="s">
        <v>118</v>
      </c>
      <c r="F6" s="177" t="s">
        <v>41</v>
      </c>
      <c r="G6" s="177" t="s">
        <v>119</v>
      </c>
      <c r="H6" s="177" t="s">
        <v>60</v>
      </c>
      <c r="I6" s="177" t="s">
        <v>61</v>
      </c>
      <c r="J6" s="177" t="s">
        <v>121</v>
      </c>
      <c r="K6" s="177" t="s">
        <v>122</v>
      </c>
      <c r="L6" s="177" t="s">
        <v>123</v>
      </c>
      <c r="M6" s="177" t="s">
        <v>198</v>
      </c>
      <c r="N6" s="177" t="s">
        <v>199</v>
      </c>
    </row>
    <row r="7" spans="1:14" ht="15.75" x14ac:dyDescent="0.25">
      <c r="A7" s="178">
        <v>1</v>
      </c>
      <c r="B7" s="178">
        <v>2</v>
      </c>
      <c r="C7" s="178">
        <v>3</v>
      </c>
      <c r="D7" s="178">
        <v>5</v>
      </c>
      <c r="E7" s="178">
        <v>6</v>
      </c>
      <c r="F7" s="179">
        <v>7</v>
      </c>
      <c r="G7" s="178">
        <v>8</v>
      </c>
      <c r="H7" s="178">
        <v>9</v>
      </c>
      <c r="I7" s="178">
        <v>10</v>
      </c>
      <c r="J7" s="178">
        <v>11</v>
      </c>
      <c r="K7" s="178">
        <v>12</v>
      </c>
      <c r="L7" s="178">
        <v>13</v>
      </c>
      <c r="M7" s="178">
        <v>14</v>
      </c>
      <c r="N7" s="178">
        <v>15</v>
      </c>
    </row>
    <row r="8" spans="1:14" x14ac:dyDescent="0.25">
      <c r="A8" s="147"/>
      <c r="B8" s="351" t="s">
        <v>42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x14ac:dyDescent="0.25">
      <c r="A9" s="181"/>
      <c r="B9" s="435" t="s">
        <v>43</v>
      </c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</row>
    <row r="10" spans="1:14" x14ac:dyDescent="0.25">
      <c r="A10" s="181"/>
      <c r="B10" s="360" t="s">
        <v>327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spans="1:14" ht="68.25" customHeight="1" x14ac:dyDescent="0.25">
      <c r="A11" s="181">
        <v>1</v>
      </c>
      <c r="B11" s="141" t="s">
        <v>388</v>
      </c>
      <c r="C11" s="182"/>
      <c r="D11" s="181" t="s">
        <v>49</v>
      </c>
      <c r="E11" s="182" t="s">
        <v>50</v>
      </c>
      <c r="F11" s="182"/>
      <c r="G11" s="182" t="s">
        <v>99</v>
      </c>
      <c r="H11" s="182" t="s">
        <v>203</v>
      </c>
      <c r="I11" s="183" t="s">
        <v>227</v>
      </c>
      <c r="J11" s="182" t="s">
        <v>204</v>
      </c>
      <c r="K11" s="182" t="s">
        <v>204</v>
      </c>
      <c r="L11" s="182" t="s">
        <v>99</v>
      </c>
      <c r="M11" s="184">
        <v>0</v>
      </c>
      <c r="N11" s="182" t="s">
        <v>196</v>
      </c>
    </row>
    <row r="12" spans="1:14" ht="53.25" customHeight="1" x14ac:dyDescent="0.25">
      <c r="A12" s="181">
        <v>2</v>
      </c>
      <c r="B12" s="141" t="s">
        <v>229</v>
      </c>
      <c r="C12" s="182"/>
      <c r="D12" s="181" t="s">
        <v>49</v>
      </c>
      <c r="E12" s="182" t="s">
        <v>50</v>
      </c>
      <c r="F12" s="182"/>
      <c r="G12" s="182" t="s">
        <v>99</v>
      </c>
      <c r="H12" s="182" t="s">
        <v>203</v>
      </c>
      <c r="I12" s="183" t="s">
        <v>227</v>
      </c>
      <c r="J12" s="182" t="s">
        <v>204</v>
      </c>
      <c r="K12" s="182" t="s">
        <v>204</v>
      </c>
      <c r="L12" s="182" t="s">
        <v>99</v>
      </c>
      <c r="M12" s="184">
        <v>0</v>
      </c>
      <c r="N12" s="182" t="s">
        <v>196</v>
      </c>
    </row>
    <row r="13" spans="1:14" ht="78" customHeight="1" x14ac:dyDescent="0.25">
      <c r="A13" s="181">
        <v>3</v>
      </c>
      <c r="B13" s="141" t="s">
        <v>390</v>
      </c>
      <c r="C13" s="182"/>
      <c r="D13" s="181" t="s">
        <v>49</v>
      </c>
      <c r="E13" s="182" t="s">
        <v>50</v>
      </c>
      <c r="F13" s="182"/>
      <c r="G13" s="182" t="s">
        <v>99</v>
      </c>
      <c r="H13" s="182" t="s">
        <v>203</v>
      </c>
      <c r="I13" s="183" t="s">
        <v>227</v>
      </c>
      <c r="J13" s="182" t="s">
        <v>204</v>
      </c>
      <c r="K13" s="182" t="s">
        <v>204</v>
      </c>
      <c r="L13" s="182" t="s">
        <v>99</v>
      </c>
      <c r="M13" s="184">
        <v>0</v>
      </c>
      <c r="N13" s="182" t="s">
        <v>196</v>
      </c>
    </row>
    <row r="14" spans="1:14" ht="104.25" customHeight="1" x14ac:dyDescent="0.25">
      <c r="A14" s="181">
        <v>4</v>
      </c>
      <c r="B14" s="141" t="s">
        <v>391</v>
      </c>
      <c r="C14" s="182"/>
      <c r="D14" s="181" t="s">
        <v>49</v>
      </c>
      <c r="E14" s="182" t="s">
        <v>50</v>
      </c>
      <c r="F14" s="182"/>
      <c r="G14" s="182" t="s">
        <v>99</v>
      </c>
      <c r="H14" s="182" t="s">
        <v>203</v>
      </c>
      <c r="I14" s="183" t="s">
        <v>227</v>
      </c>
      <c r="J14" s="182" t="s">
        <v>204</v>
      </c>
      <c r="K14" s="182" t="s">
        <v>204</v>
      </c>
      <c r="L14" s="182" t="s">
        <v>99</v>
      </c>
      <c r="M14" s="184">
        <v>0</v>
      </c>
      <c r="N14" s="182" t="s">
        <v>196</v>
      </c>
    </row>
    <row r="15" spans="1:14" ht="27.75" customHeight="1" x14ac:dyDescent="0.25">
      <c r="A15" s="181">
        <v>5</v>
      </c>
      <c r="B15" s="141" t="s">
        <v>392</v>
      </c>
      <c r="C15" s="182"/>
      <c r="D15" s="181" t="s">
        <v>49</v>
      </c>
      <c r="E15" s="182" t="s">
        <v>50</v>
      </c>
      <c r="F15" s="182"/>
      <c r="G15" s="182" t="s">
        <v>99</v>
      </c>
      <c r="H15" s="182" t="s">
        <v>203</v>
      </c>
      <c r="I15" s="183" t="s">
        <v>227</v>
      </c>
      <c r="J15" s="182" t="s">
        <v>204</v>
      </c>
      <c r="K15" s="182" t="s">
        <v>204</v>
      </c>
      <c r="L15" s="182" t="s">
        <v>99</v>
      </c>
      <c r="M15" s="184">
        <v>0</v>
      </c>
      <c r="N15" s="182" t="s">
        <v>196</v>
      </c>
    </row>
    <row r="16" spans="1:14" ht="144.75" customHeight="1" x14ac:dyDescent="0.25">
      <c r="A16" s="181">
        <v>6</v>
      </c>
      <c r="B16" s="141" t="s">
        <v>389</v>
      </c>
      <c r="C16" s="182"/>
      <c r="D16" s="181" t="s">
        <v>49</v>
      </c>
      <c r="E16" s="182" t="s">
        <v>50</v>
      </c>
      <c r="F16" s="182"/>
      <c r="G16" s="182" t="s">
        <v>99</v>
      </c>
      <c r="H16" s="182" t="s">
        <v>203</v>
      </c>
      <c r="I16" s="183" t="s">
        <v>227</v>
      </c>
      <c r="J16" s="182" t="s">
        <v>204</v>
      </c>
      <c r="K16" s="182" t="s">
        <v>204</v>
      </c>
      <c r="L16" s="182" t="s">
        <v>99</v>
      </c>
      <c r="M16" s="184">
        <v>0</v>
      </c>
      <c r="N16" s="182" t="s">
        <v>196</v>
      </c>
    </row>
    <row r="17" spans="1:16" x14ac:dyDescent="0.25">
      <c r="A17" s="181"/>
      <c r="B17" s="142" t="s">
        <v>273</v>
      </c>
      <c r="C17" s="182"/>
      <c r="D17" s="181"/>
      <c r="E17" s="182"/>
      <c r="F17" s="182"/>
      <c r="G17" s="182"/>
      <c r="H17" s="182"/>
      <c r="I17" s="183"/>
      <c r="J17" s="182"/>
      <c r="K17" s="182"/>
      <c r="L17" s="182"/>
      <c r="M17" s="185">
        <f>SUM(M11:M16)</f>
        <v>0</v>
      </c>
      <c r="N17" s="182"/>
    </row>
    <row r="18" spans="1:16" x14ac:dyDescent="0.25">
      <c r="A18" s="181"/>
      <c r="B18" s="360" t="s">
        <v>328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</row>
    <row r="19" spans="1:16" ht="25.5" x14ac:dyDescent="0.25">
      <c r="A19" s="181">
        <v>7</v>
      </c>
      <c r="B19" s="143" t="s">
        <v>440</v>
      </c>
      <c r="C19" s="182"/>
      <c r="D19" s="181" t="s">
        <v>49</v>
      </c>
      <c r="E19" s="182" t="s">
        <v>50</v>
      </c>
      <c r="F19" s="182"/>
      <c r="G19" s="182" t="s">
        <v>99</v>
      </c>
      <c r="H19" s="182" t="s">
        <v>205</v>
      </c>
      <c r="I19" s="183" t="s">
        <v>230</v>
      </c>
      <c r="J19" s="182" t="s">
        <v>203</v>
      </c>
      <c r="K19" s="182" t="s">
        <v>203</v>
      </c>
      <c r="L19" s="182" t="s">
        <v>203</v>
      </c>
      <c r="M19" s="184">
        <v>0</v>
      </c>
      <c r="N19" s="182" t="s">
        <v>196</v>
      </c>
    </row>
    <row r="20" spans="1:16" ht="25.5" x14ac:dyDescent="0.25">
      <c r="A20" s="181">
        <v>8</v>
      </c>
      <c r="B20" s="144" t="s">
        <v>71</v>
      </c>
      <c r="C20" s="182"/>
      <c r="D20" s="181" t="s">
        <v>49</v>
      </c>
      <c r="E20" s="182" t="s">
        <v>50</v>
      </c>
      <c r="F20" s="182"/>
      <c r="G20" s="182" t="s">
        <v>99</v>
      </c>
      <c r="H20" s="182" t="s">
        <v>205</v>
      </c>
      <c r="I20" s="183" t="s">
        <v>230</v>
      </c>
      <c r="J20" s="182" t="s">
        <v>203</v>
      </c>
      <c r="K20" s="182" t="s">
        <v>203</v>
      </c>
      <c r="L20" s="182" t="s">
        <v>203</v>
      </c>
      <c r="M20" s="184">
        <v>0</v>
      </c>
      <c r="N20" s="182" t="s">
        <v>196</v>
      </c>
    </row>
    <row r="21" spans="1:16" ht="114.75" x14ac:dyDescent="0.25">
      <c r="A21" s="181">
        <v>9</v>
      </c>
      <c r="B21" s="144" t="s">
        <v>441</v>
      </c>
      <c r="C21" s="182"/>
      <c r="D21" s="181" t="s">
        <v>49</v>
      </c>
      <c r="E21" s="182" t="s">
        <v>50</v>
      </c>
      <c r="F21" s="182"/>
      <c r="G21" s="182" t="s">
        <v>99</v>
      </c>
      <c r="H21" s="182" t="s">
        <v>205</v>
      </c>
      <c r="I21" s="183" t="s">
        <v>230</v>
      </c>
      <c r="J21" s="182" t="s">
        <v>203</v>
      </c>
      <c r="K21" s="182" t="s">
        <v>203</v>
      </c>
      <c r="L21" s="182" t="s">
        <v>203</v>
      </c>
      <c r="M21" s="184">
        <v>0</v>
      </c>
      <c r="N21" s="182" t="s">
        <v>196</v>
      </c>
    </row>
    <row r="22" spans="1:16" x14ac:dyDescent="0.25">
      <c r="A22" s="181">
        <v>10</v>
      </c>
      <c r="B22" s="144" t="s">
        <v>72</v>
      </c>
      <c r="C22" s="182"/>
      <c r="D22" s="181" t="s">
        <v>49</v>
      </c>
      <c r="E22" s="182" t="s">
        <v>50</v>
      </c>
      <c r="F22" s="182"/>
      <c r="G22" s="182" t="s">
        <v>99</v>
      </c>
      <c r="H22" s="182" t="s">
        <v>205</v>
      </c>
      <c r="I22" s="183" t="s">
        <v>230</v>
      </c>
      <c r="J22" s="182" t="s">
        <v>203</v>
      </c>
      <c r="K22" s="182" t="s">
        <v>203</v>
      </c>
      <c r="L22" s="182" t="s">
        <v>203</v>
      </c>
      <c r="M22" s="184">
        <v>0</v>
      </c>
      <c r="N22" s="182" t="s">
        <v>196</v>
      </c>
    </row>
    <row r="23" spans="1:16" x14ac:dyDescent="0.25">
      <c r="A23" s="181"/>
      <c r="B23" s="142" t="s">
        <v>273</v>
      </c>
      <c r="C23" s="182"/>
      <c r="D23" s="181"/>
      <c r="E23" s="182"/>
      <c r="F23" s="182"/>
      <c r="G23" s="182"/>
      <c r="H23" s="182"/>
      <c r="I23" s="183"/>
      <c r="J23" s="182"/>
      <c r="K23" s="182"/>
      <c r="L23" s="182"/>
      <c r="M23" s="185">
        <f>SUM(M19:M22)</f>
        <v>0</v>
      </c>
      <c r="N23" s="182"/>
    </row>
    <row r="24" spans="1:16" x14ac:dyDescent="0.25">
      <c r="A24" s="181"/>
      <c r="B24" s="360" t="s">
        <v>52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</row>
    <row r="25" spans="1:16" ht="57" customHeight="1" x14ac:dyDescent="0.25">
      <c r="A25" s="181">
        <v>11</v>
      </c>
      <c r="B25" s="144" t="s">
        <v>232</v>
      </c>
      <c r="C25" s="182"/>
      <c r="D25" s="181" t="s">
        <v>49</v>
      </c>
      <c r="E25" s="182" t="s">
        <v>50</v>
      </c>
      <c r="F25" s="182"/>
      <c r="G25" s="182" t="s">
        <v>99</v>
      </c>
      <c r="H25" s="186" t="s">
        <v>332</v>
      </c>
      <c r="I25" s="187">
        <v>41778</v>
      </c>
      <c r="J25" s="181">
        <v>1</v>
      </c>
      <c r="K25" s="181">
        <v>1</v>
      </c>
      <c r="L25" s="181">
        <v>2</v>
      </c>
      <c r="M25" s="181">
        <v>0</v>
      </c>
      <c r="N25" s="182" t="s">
        <v>196</v>
      </c>
      <c r="O25" s="188"/>
    </row>
    <row r="26" spans="1:16" ht="63.75" x14ac:dyDescent="0.25">
      <c r="A26" s="181">
        <v>12</v>
      </c>
      <c r="B26" s="144" t="s">
        <v>233</v>
      </c>
      <c r="C26" s="182"/>
      <c r="D26" s="181" t="s">
        <v>49</v>
      </c>
      <c r="E26" s="182" t="s">
        <v>50</v>
      </c>
      <c r="F26" s="182"/>
      <c r="G26" s="182" t="s">
        <v>99</v>
      </c>
      <c r="H26" s="186" t="s">
        <v>332</v>
      </c>
      <c r="I26" s="187">
        <v>41778</v>
      </c>
      <c r="J26" s="181">
        <v>1</v>
      </c>
      <c r="K26" s="181">
        <v>1</v>
      </c>
      <c r="L26" s="181">
        <v>2</v>
      </c>
      <c r="M26" s="181">
        <v>0</v>
      </c>
      <c r="N26" s="182" t="s">
        <v>196</v>
      </c>
      <c r="O26" s="188"/>
    </row>
    <row r="27" spans="1:16" ht="38.25" x14ac:dyDescent="0.25">
      <c r="A27" s="181">
        <v>13</v>
      </c>
      <c r="B27" s="144" t="s">
        <v>234</v>
      </c>
      <c r="C27" s="182"/>
      <c r="D27" s="181" t="s">
        <v>49</v>
      </c>
      <c r="E27" s="182" t="s">
        <v>50</v>
      </c>
      <c r="F27" s="182"/>
      <c r="G27" s="182" t="s">
        <v>99</v>
      </c>
      <c r="H27" s="186" t="s">
        <v>332</v>
      </c>
      <c r="I27" s="187">
        <v>41778</v>
      </c>
      <c r="J27" s="181">
        <v>1</v>
      </c>
      <c r="K27" s="181">
        <v>1</v>
      </c>
      <c r="L27" s="181">
        <v>2</v>
      </c>
      <c r="M27" s="181">
        <v>0</v>
      </c>
      <c r="N27" s="182" t="s">
        <v>196</v>
      </c>
    </row>
    <row r="28" spans="1:16" ht="24.75" customHeight="1" x14ac:dyDescent="0.25">
      <c r="A28" s="181">
        <v>14</v>
      </c>
      <c r="B28" s="144" t="s">
        <v>419</v>
      </c>
      <c r="C28" s="182"/>
      <c r="D28" s="181" t="s">
        <v>49</v>
      </c>
      <c r="E28" s="182" t="s">
        <v>50</v>
      </c>
      <c r="F28" s="182"/>
      <c r="G28" s="182" t="s">
        <v>99</v>
      </c>
      <c r="H28" s="186" t="s">
        <v>332</v>
      </c>
      <c r="I28" s="187">
        <v>41778</v>
      </c>
      <c r="J28" s="181">
        <v>1</v>
      </c>
      <c r="K28" s="181">
        <v>1</v>
      </c>
      <c r="L28" s="181">
        <v>2</v>
      </c>
      <c r="M28" s="181">
        <v>0</v>
      </c>
      <c r="N28" s="182" t="s">
        <v>196</v>
      </c>
      <c r="O28" s="188"/>
    </row>
    <row r="29" spans="1:16" ht="30" x14ac:dyDescent="0.25">
      <c r="A29" s="181"/>
      <c r="B29" s="144" t="s">
        <v>422</v>
      </c>
      <c r="C29" s="182"/>
      <c r="D29" s="181" t="s">
        <v>49</v>
      </c>
      <c r="E29" s="182" t="s">
        <v>50</v>
      </c>
      <c r="F29" s="182"/>
      <c r="G29" s="182" t="s">
        <v>99</v>
      </c>
      <c r="H29" s="186" t="s">
        <v>332</v>
      </c>
      <c r="I29" s="187">
        <v>41778</v>
      </c>
      <c r="J29" s="181">
        <v>1</v>
      </c>
      <c r="K29" s="181">
        <v>1</v>
      </c>
      <c r="L29" s="181">
        <v>2</v>
      </c>
      <c r="M29" s="181">
        <v>0</v>
      </c>
      <c r="N29" s="182" t="s">
        <v>196</v>
      </c>
      <c r="O29" s="221"/>
    </row>
    <row r="30" spans="1:16" ht="32.25" customHeight="1" x14ac:dyDescent="0.25">
      <c r="A30" s="189"/>
      <c r="B30" s="144" t="s">
        <v>367</v>
      </c>
      <c r="C30" s="182"/>
      <c r="D30" s="181" t="s">
        <v>49</v>
      </c>
      <c r="E30" s="182" t="s">
        <v>50</v>
      </c>
      <c r="F30" s="182"/>
      <c r="G30" s="182" t="s">
        <v>99</v>
      </c>
      <c r="H30" s="186" t="s">
        <v>332</v>
      </c>
      <c r="I30" s="187">
        <v>41778</v>
      </c>
      <c r="J30" s="181">
        <v>1</v>
      </c>
      <c r="K30" s="181">
        <v>1</v>
      </c>
      <c r="L30" s="181">
        <v>2</v>
      </c>
      <c r="M30" s="181">
        <v>1</v>
      </c>
      <c r="N30" s="182" t="s">
        <v>196</v>
      </c>
      <c r="P30" s="221"/>
    </row>
    <row r="31" spans="1:16" x14ac:dyDescent="0.25">
      <c r="A31" s="181"/>
      <c r="B31" s="142" t="s">
        <v>273</v>
      </c>
      <c r="C31" s="182"/>
      <c r="D31" s="181"/>
      <c r="E31" s="182"/>
      <c r="F31" s="182"/>
      <c r="G31" s="182"/>
      <c r="H31" s="186"/>
      <c r="I31" s="187"/>
      <c r="J31" s="181"/>
      <c r="K31" s="181"/>
      <c r="L31" s="181"/>
      <c r="M31" s="147">
        <f>SUM(M25:M30)</f>
        <v>1</v>
      </c>
      <c r="N31" s="182"/>
    </row>
    <row r="32" spans="1:16" x14ac:dyDescent="0.25">
      <c r="A32" s="181"/>
      <c r="B32" s="368" t="s">
        <v>54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</row>
    <row r="33" spans="1:14" ht="38.25" x14ac:dyDescent="0.25">
      <c r="A33" s="181">
        <v>15</v>
      </c>
      <c r="B33" s="245" t="s">
        <v>393</v>
      </c>
      <c r="C33" s="182"/>
      <c r="D33" s="181" t="s">
        <v>49</v>
      </c>
      <c r="E33" s="182" t="s">
        <v>50</v>
      </c>
      <c r="F33" s="182"/>
      <c r="G33" s="182" t="s">
        <v>99</v>
      </c>
      <c r="H33" s="186">
        <v>217</v>
      </c>
      <c r="I33" s="187">
        <v>41579</v>
      </c>
      <c r="J33" s="181">
        <v>1</v>
      </c>
      <c r="K33" s="181">
        <v>1</v>
      </c>
      <c r="L33" s="181">
        <v>1</v>
      </c>
      <c r="M33" s="181">
        <v>0</v>
      </c>
      <c r="N33" s="182" t="s">
        <v>196</v>
      </c>
    </row>
    <row r="34" spans="1:14" ht="38.25" x14ac:dyDescent="0.25">
      <c r="A34" s="181">
        <v>16</v>
      </c>
      <c r="B34" s="245" t="s">
        <v>394</v>
      </c>
      <c r="C34" s="182"/>
      <c r="D34" s="181" t="s">
        <v>49</v>
      </c>
      <c r="E34" s="182" t="s">
        <v>50</v>
      </c>
      <c r="F34" s="182"/>
      <c r="G34" s="182" t="s">
        <v>99</v>
      </c>
      <c r="H34" s="186">
        <v>217</v>
      </c>
      <c r="I34" s="187">
        <v>41579</v>
      </c>
      <c r="J34" s="181">
        <v>1</v>
      </c>
      <c r="K34" s="181">
        <v>1</v>
      </c>
      <c r="L34" s="181">
        <v>1</v>
      </c>
      <c r="M34" s="181">
        <v>0</v>
      </c>
      <c r="N34" s="182" t="s">
        <v>196</v>
      </c>
    </row>
    <row r="35" spans="1:14" ht="38.25" x14ac:dyDescent="0.25">
      <c r="A35" s="181">
        <v>17</v>
      </c>
      <c r="B35" s="245" t="s">
        <v>395</v>
      </c>
      <c r="C35" s="182"/>
      <c r="D35" s="181" t="s">
        <v>49</v>
      </c>
      <c r="E35" s="182" t="s">
        <v>50</v>
      </c>
      <c r="F35" s="182"/>
      <c r="G35" s="182" t="s">
        <v>99</v>
      </c>
      <c r="H35" s="186">
        <v>217</v>
      </c>
      <c r="I35" s="187">
        <v>41579</v>
      </c>
      <c r="J35" s="181">
        <v>1</v>
      </c>
      <c r="K35" s="181">
        <v>1</v>
      </c>
      <c r="L35" s="181">
        <v>1</v>
      </c>
      <c r="M35" s="181">
        <v>0</v>
      </c>
      <c r="N35" s="182" t="s">
        <v>196</v>
      </c>
    </row>
    <row r="36" spans="1:14" ht="63.75" x14ac:dyDescent="0.25">
      <c r="A36" s="181">
        <v>18</v>
      </c>
      <c r="B36" s="245" t="s">
        <v>396</v>
      </c>
      <c r="C36" s="182"/>
      <c r="D36" s="181" t="s">
        <v>49</v>
      </c>
      <c r="E36" s="182" t="s">
        <v>50</v>
      </c>
      <c r="F36" s="182"/>
      <c r="G36" s="182" t="s">
        <v>99</v>
      </c>
      <c r="H36" s="186">
        <v>217</v>
      </c>
      <c r="I36" s="187">
        <v>41579</v>
      </c>
      <c r="J36" s="181">
        <v>1</v>
      </c>
      <c r="K36" s="181">
        <v>1</v>
      </c>
      <c r="L36" s="181">
        <v>1</v>
      </c>
      <c r="M36" s="181">
        <v>0</v>
      </c>
      <c r="N36" s="182" t="s">
        <v>196</v>
      </c>
    </row>
    <row r="37" spans="1:14" ht="38.25" x14ac:dyDescent="0.25">
      <c r="A37" s="181">
        <v>19</v>
      </c>
      <c r="B37" s="245" t="s">
        <v>397</v>
      </c>
      <c r="C37" s="182"/>
      <c r="D37" s="181" t="s">
        <v>49</v>
      </c>
      <c r="E37" s="182" t="s">
        <v>50</v>
      </c>
      <c r="F37" s="182"/>
      <c r="G37" s="182" t="s">
        <v>99</v>
      </c>
      <c r="H37" s="186">
        <v>217</v>
      </c>
      <c r="I37" s="187">
        <v>41579</v>
      </c>
      <c r="J37" s="181">
        <v>1</v>
      </c>
      <c r="K37" s="181">
        <v>1</v>
      </c>
      <c r="L37" s="181">
        <v>1</v>
      </c>
      <c r="M37" s="181">
        <v>0</v>
      </c>
      <c r="N37" s="182" t="s">
        <v>196</v>
      </c>
    </row>
    <row r="38" spans="1:14" ht="38.25" x14ac:dyDescent="0.25">
      <c r="A38" s="181">
        <v>20</v>
      </c>
      <c r="B38" s="245" t="s">
        <v>398</v>
      </c>
      <c r="C38" s="182"/>
      <c r="D38" s="181" t="s">
        <v>49</v>
      </c>
      <c r="E38" s="182" t="s">
        <v>50</v>
      </c>
      <c r="F38" s="182"/>
      <c r="G38" s="182" t="s">
        <v>99</v>
      </c>
      <c r="H38" s="186">
        <v>217</v>
      </c>
      <c r="I38" s="187">
        <v>41579</v>
      </c>
      <c r="J38" s="181">
        <v>1</v>
      </c>
      <c r="K38" s="181">
        <v>1</v>
      </c>
      <c r="L38" s="181">
        <v>1</v>
      </c>
      <c r="M38" s="181">
        <v>0</v>
      </c>
      <c r="N38" s="182" t="s">
        <v>196</v>
      </c>
    </row>
    <row r="39" spans="1:14" x14ac:dyDescent="0.25">
      <c r="A39" s="181"/>
      <c r="B39" s="142" t="s">
        <v>273</v>
      </c>
      <c r="C39" s="182"/>
      <c r="D39" s="181"/>
      <c r="E39" s="182"/>
      <c r="F39" s="182"/>
      <c r="G39" s="182"/>
      <c r="H39" s="186"/>
      <c r="I39" s="187"/>
      <c r="J39" s="181"/>
      <c r="K39" s="181"/>
      <c r="L39" s="181"/>
      <c r="M39" s="147">
        <f>SUM(M33:M38)</f>
        <v>0</v>
      </c>
      <c r="N39" s="182"/>
    </row>
    <row r="40" spans="1:14" ht="18.75" customHeight="1" x14ac:dyDescent="0.25">
      <c r="A40" s="189"/>
      <c r="B40" s="360" t="s">
        <v>55</v>
      </c>
      <c r="C40" s="404"/>
      <c r="D40" s="404"/>
      <c r="E40" s="404"/>
      <c r="F40" s="404"/>
      <c r="G40" s="404"/>
      <c r="H40" s="405"/>
      <c r="I40" s="405"/>
      <c r="J40" s="405"/>
      <c r="K40" s="405"/>
      <c r="L40" s="405"/>
      <c r="M40" s="405"/>
      <c r="N40" s="405"/>
    </row>
    <row r="41" spans="1:14" ht="30.75" customHeight="1" x14ac:dyDescent="0.25">
      <c r="A41" s="189">
        <v>21</v>
      </c>
      <c r="B41" s="190" t="s">
        <v>79</v>
      </c>
      <c r="C41" s="189"/>
      <c r="D41" s="189" t="s">
        <v>49</v>
      </c>
      <c r="E41" s="191" t="s">
        <v>50</v>
      </c>
      <c r="F41" s="189"/>
      <c r="G41" s="189">
        <v>2</v>
      </c>
      <c r="H41" s="192" t="s">
        <v>214</v>
      </c>
      <c r="I41" s="193">
        <v>41418</v>
      </c>
      <c r="J41" s="189">
        <v>1</v>
      </c>
      <c r="K41" s="189">
        <v>1</v>
      </c>
      <c r="L41" s="189">
        <v>1</v>
      </c>
      <c r="M41" s="189">
        <v>15430</v>
      </c>
      <c r="N41" s="194" t="s">
        <v>196</v>
      </c>
    </row>
    <row r="42" spans="1:14" ht="42" customHeight="1" x14ac:dyDescent="0.25">
      <c r="A42" s="189">
        <v>22</v>
      </c>
      <c r="B42" s="190" t="s">
        <v>80</v>
      </c>
      <c r="C42" s="189"/>
      <c r="D42" s="189" t="s">
        <v>49</v>
      </c>
      <c r="E42" s="191" t="s">
        <v>50</v>
      </c>
      <c r="F42" s="189"/>
      <c r="G42" s="189">
        <v>2</v>
      </c>
      <c r="H42" s="192" t="s">
        <v>214</v>
      </c>
      <c r="I42" s="193">
        <v>41418</v>
      </c>
      <c r="J42" s="189">
        <v>1</v>
      </c>
      <c r="K42" s="189">
        <v>1</v>
      </c>
      <c r="L42" s="189">
        <v>1</v>
      </c>
      <c r="M42" s="189">
        <v>14317</v>
      </c>
      <c r="N42" s="194" t="s">
        <v>196</v>
      </c>
    </row>
    <row r="43" spans="1:14" ht="52.5" customHeight="1" x14ac:dyDescent="0.25">
      <c r="A43" s="189">
        <v>23</v>
      </c>
      <c r="B43" s="190" t="s">
        <v>285</v>
      </c>
      <c r="C43" s="189"/>
      <c r="D43" s="189" t="s">
        <v>49</v>
      </c>
      <c r="E43" s="191" t="s">
        <v>50</v>
      </c>
      <c r="F43" s="189"/>
      <c r="G43" s="189">
        <v>2</v>
      </c>
      <c r="H43" s="189">
        <v>4</v>
      </c>
      <c r="I43" s="195">
        <v>41418</v>
      </c>
      <c r="J43" s="189">
        <v>1</v>
      </c>
      <c r="K43" s="189">
        <v>1</v>
      </c>
      <c r="L43" s="189">
        <v>1</v>
      </c>
      <c r="M43" s="189">
        <v>4650</v>
      </c>
      <c r="N43" s="194" t="s">
        <v>196</v>
      </c>
    </row>
    <row r="44" spans="1:14" ht="39" customHeight="1" x14ac:dyDescent="0.25">
      <c r="A44" s="189">
        <v>24</v>
      </c>
      <c r="B44" s="190" t="s">
        <v>212</v>
      </c>
      <c r="C44" s="189"/>
      <c r="D44" s="189" t="s">
        <v>49</v>
      </c>
      <c r="E44" s="191" t="s">
        <v>50</v>
      </c>
      <c r="F44" s="189"/>
      <c r="G44" s="189">
        <v>2</v>
      </c>
      <c r="H44" s="189">
        <v>4</v>
      </c>
      <c r="I44" s="195">
        <v>41418</v>
      </c>
      <c r="J44" s="189">
        <v>1</v>
      </c>
      <c r="K44" s="189">
        <v>1</v>
      </c>
      <c r="L44" s="189">
        <v>1</v>
      </c>
      <c r="M44" s="189">
        <v>4174</v>
      </c>
      <c r="N44" s="194" t="s">
        <v>196</v>
      </c>
    </row>
    <row r="45" spans="1:14" ht="62.25" customHeight="1" x14ac:dyDescent="0.25">
      <c r="A45" s="189">
        <v>25</v>
      </c>
      <c r="B45" s="190" t="s">
        <v>81</v>
      </c>
      <c r="C45" s="182"/>
      <c r="D45" s="189" t="s">
        <v>49</v>
      </c>
      <c r="E45" s="191" t="s">
        <v>50</v>
      </c>
      <c r="F45" s="182"/>
      <c r="G45" s="182" t="s">
        <v>99</v>
      </c>
      <c r="H45" s="189">
        <v>4</v>
      </c>
      <c r="I45" s="195">
        <v>41418</v>
      </c>
      <c r="J45" s="189">
        <v>1</v>
      </c>
      <c r="K45" s="189">
        <v>1</v>
      </c>
      <c r="L45" s="189">
        <v>1</v>
      </c>
      <c r="M45" s="189">
        <v>0</v>
      </c>
      <c r="N45" s="194" t="s">
        <v>196</v>
      </c>
    </row>
    <row r="46" spans="1:14" x14ac:dyDescent="0.25">
      <c r="A46" s="189"/>
      <c r="B46" s="196" t="s">
        <v>273</v>
      </c>
      <c r="C46" s="182"/>
      <c r="D46" s="189"/>
      <c r="E46" s="191"/>
      <c r="F46" s="182"/>
      <c r="G46" s="182"/>
      <c r="H46" s="189"/>
      <c r="I46" s="195"/>
      <c r="J46" s="189"/>
      <c r="K46" s="189"/>
      <c r="L46" s="189"/>
      <c r="M46" s="197">
        <f>SUM(M41:M45)</f>
        <v>38571</v>
      </c>
      <c r="N46" s="194"/>
    </row>
    <row r="47" spans="1:14" x14ac:dyDescent="0.25">
      <c r="A47" s="189"/>
      <c r="B47" s="360" t="s">
        <v>56</v>
      </c>
      <c r="C47" s="404"/>
      <c r="D47" s="404"/>
      <c r="E47" s="404"/>
      <c r="F47" s="404"/>
      <c r="G47" s="404"/>
      <c r="H47" s="405"/>
      <c r="I47" s="405"/>
      <c r="J47" s="405"/>
      <c r="K47" s="405"/>
      <c r="L47" s="405"/>
      <c r="M47" s="405"/>
      <c r="N47" s="405"/>
    </row>
    <row r="48" spans="1:14" ht="51" x14ac:dyDescent="0.25">
      <c r="A48" s="189">
        <v>26</v>
      </c>
      <c r="B48" s="198" t="s">
        <v>82</v>
      </c>
      <c r="C48" s="189"/>
      <c r="D48" s="189" t="s">
        <v>49</v>
      </c>
      <c r="E48" s="191" t="s">
        <v>50</v>
      </c>
      <c r="F48" s="189"/>
      <c r="G48" s="189">
        <v>2</v>
      </c>
      <c r="H48" s="192" t="s">
        <v>214</v>
      </c>
      <c r="I48" s="193">
        <v>41418</v>
      </c>
      <c r="J48" s="189">
        <v>1</v>
      </c>
      <c r="K48" s="189">
        <v>1</v>
      </c>
      <c r="L48" s="189">
        <v>1</v>
      </c>
      <c r="M48" s="199">
        <v>0</v>
      </c>
      <c r="N48" s="194" t="s">
        <v>196</v>
      </c>
    </row>
    <row r="49" spans="1:15" ht="51" x14ac:dyDescent="0.25">
      <c r="A49" s="189">
        <v>27</v>
      </c>
      <c r="B49" s="190" t="s">
        <v>83</v>
      </c>
      <c r="C49" s="189"/>
      <c r="D49" s="189" t="s">
        <v>49</v>
      </c>
      <c r="E49" s="191" t="s">
        <v>50</v>
      </c>
      <c r="F49" s="189"/>
      <c r="G49" s="189">
        <v>2</v>
      </c>
      <c r="H49" s="192" t="s">
        <v>214</v>
      </c>
      <c r="I49" s="193">
        <v>41418</v>
      </c>
      <c r="J49" s="189">
        <v>1</v>
      </c>
      <c r="K49" s="189">
        <v>1</v>
      </c>
      <c r="L49" s="189">
        <v>1</v>
      </c>
      <c r="M49" s="272">
        <v>2014</v>
      </c>
      <c r="N49" s="194" t="s">
        <v>196</v>
      </c>
    </row>
    <row r="50" spans="1:15" ht="51" x14ac:dyDescent="0.25">
      <c r="A50" s="189">
        <v>28</v>
      </c>
      <c r="B50" s="190" t="s">
        <v>84</v>
      </c>
      <c r="C50" s="189"/>
      <c r="D50" s="189" t="s">
        <v>49</v>
      </c>
      <c r="E50" s="191" t="s">
        <v>50</v>
      </c>
      <c r="F50" s="189"/>
      <c r="G50" s="189">
        <v>2</v>
      </c>
      <c r="H50" s="192" t="s">
        <v>214</v>
      </c>
      <c r="I50" s="193">
        <v>41418</v>
      </c>
      <c r="J50" s="189">
        <v>1</v>
      </c>
      <c r="K50" s="189">
        <v>1</v>
      </c>
      <c r="L50" s="189">
        <v>1</v>
      </c>
      <c r="M50" s="272">
        <v>1450</v>
      </c>
      <c r="N50" s="194" t="s">
        <v>196</v>
      </c>
    </row>
    <row r="51" spans="1:15" ht="38.25" x14ac:dyDescent="0.25">
      <c r="A51" s="189">
        <v>29</v>
      </c>
      <c r="B51" s="190" t="s">
        <v>85</v>
      </c>
      <c r="C51" s="189"/>
      <c r="D51" s="189" t="s">
        <v>49</v>
      </c>
      <c r="E51" s="191" t="s">
        <v>50</v>
      </c>
      <c r="F51" s="189"/>
      <c r="G51" s="189">
        <v>2</v>
      </c>
      <c r="H51" s="192" t="s">
        <v>214</v>
      </c>
      <c r="I51" s="193">
        <v>41418</v>
      </c>
      <c r="J51" s="189">
        <v>1</v>
      </c>
      <c r="K51" s="189">
        <v>1</v>
      </c>
      <c r="L51" s="189">
        <v>1</v>
      </c>
      <c r="M51" s="272">
        <v>1767</v>
      </c>
      <c r="N51" s="194" t="s">
        <v>196</v>
      </c>
    </row>
    <row r="52" spans="1:15" ht="38.25" x14ac:dyDescent="0.25">
      <c r="A52" s="189">
        <v>30</v>
      </c>
      <c r="B52" s="190" t="s">
        <v>86</v>
      </c>
      <c r="C52" s="189"/>
      <c r="D52" s="189" t="s">
        <v>49</v>
      </c>
      <c r="E52" s="191" t="s">
        <v>50</v>
      </c>
      <c r="F52" s="189"/>
      <c r="G52" s="189">
        <v>2</v>
      </c>
      <c r="H52" s="192" t="s">
        <v>214</v>
      </c>
      <c r="I52" s="193">
        <v>41418</v>
      </c>
      <c r="J52" s="189">
        <v>1</v>
      </c>
      <c r="K52" s="189">
        <v>1</v>
      </c>
      <c r="L52" s="189">
        <v>1</v>
      </c>
      <c r="M52" s="272">
        <v>2784</v>
      </c>
      <c r="N52" s="194" t="s">
        <v>196</v>
      </c>
    </row>
    <row r="53" spans="1:15" ht="25.5" x14ac:dyDescent="0.25">
      <c r="A53" s="189">
        <v>31</v>
      </c>
      <c r="B53" s="190" t="s">
        <v>87</v>
      </c>
      <c r="C53" s="189"/>
      <c r="D53" s="189" t="s">
        <v>49</v>
      </c>
      <c r="E53" s="191" t="s">
        <v>50</v>
      </c>
      <c r="F53" s="189"/>
      <c r="G53" s="189">
        <v>2</v>
      </c>
      <c r="H53" s="192" t="s">
        <v>214</v>
      </c>
      <c r="I53" s="193">
        <v>41418</v>
      </c>
      <c r="J53" s="189">
        <v>1</v>
      </c>
      <c r="K53" s="189">
        <v>1</v>
      </c>
      <c r="L53" s="189">
        <v>1</v>
      </c>
      <c r="M53" s="272">
        <v>1721</v>
      </c>
      <c r="N53" s="194" t="s">
        <v>196</v>
      </c>
    </row>
    <row r="54" spans="1:15" x14ac:dyDescent="0.25">
      <c r="A54" s="189"/>
      <c r="B54" s="196" t="s">
        <v>273</v>
      </c>
      <c r="C54" s="189"/>
      <c r="D54" s="189"/>
      <c r="E54" s="191"/>
      <c r="F54" s="189"/>
      <c r="G54" s="189"/>
      <c r="H54" s="192"/>
      <c r="I54" s="193"/>
      <c r="J54" s="189"/>
      <c r="K54" s="189"/>
      <c r="L54" s="189"/>
      <c r="M54" s="197">
        <f>SUM(M48:M53)</f>
        <v>9736</v>
      </c>
      <c r="N54" s="194"/>
    </row>
    <row r="55" spans="1:15" ht="15" customHeight="1" x14ac:dyDescent="0.25">
      <c r="A55" s="181"/>
      <c r="B55" s="360" t="s">
        <v>685</v>
      </c>
      <c r="C55" s="351"/>
      <c r="D55" s="351"/>
      <c r="E55" s="351"/>
      <c r="F55" s="351"/>
      <c r="G55" s="351"/>
      <c r="H55" s="361"/>
      <c r="I55" s="361"/>
      <c r="J55" s="361"/>
      <c r="K55" s="361"/>
      <c r="L55" s="361"/>
      <c r="M55" s="361"/>
      <c r="N55" s="361"/>
      <c r="O55" s="150"/>
    </row>
    <row r="56" spans="1:15" ht="51" x14ac:dyDescent="0.25">
      <c r="A56" s="181">
        <v>32</v>
      </c>
      <c r="B56" s="144" t="s">
        <v>330</v>
      </c>
      <c r="C56" s="181"/>
      <c r="D56" s="181" t="s">
        <v>49</v>
      </c>
      <c r="E56" s="182" t="s">
        <v>50</v>
      </c>
      <c r="F56" s="181"/>
      <c r="G56" s="182" t="s">
        <v>99</v>
      </c>
      <c r="H56" s="328">
        <v>9</v>
      </c>
      <c r="I56" s="200">
        <v>41967</v>
      </c>
      <c r="J56" s="181">
        <v>1</v>
      </c>
      <c r="K56" s="181">
        <v>1</v>
      </c>
      <c r="L56" s="181">
        <v>1</v>
      </c>
      <c r="M56" s="181">
        <v>0</v>
      </c>
      <c r="N56" s="186" t="s">
        <v>196</v>
      </c>
      <c r="O56" s="150"/>
    </row>
    <row r="57" spans="1:15" x14ac:dyDescent="0.25">
      <c r="A57" s="181"/>
      <c r="B57" s="142" t="s">
        <v>273</v>
      </c>
      <c r="C57" s="181"/>
      <c r="D57" s="181"/>
      <c r="E57" s="182"/>
      <c r="F57" s="181"/>
      <c r="G57" s="182"/>
      <c r="H57" s="181"/>
      <c r="I57" s="200"/>
      <c r="J57" s="181"/>
      <c r="K57" s="181"/>
      <c r="L57" s="181"/>
      <c r="M57" s="147">
        <f>SUM(M56)</f>
        <v>0</v>
      </c>
      <c r="N57" s="186"/>
      <c r="O57" s="150"/>
    </row>
    <row r="58" spans="1:15" x14ac:dyDescent="0.25">
      <c r="A58" s="181"/>
      <c r="B58" s="360" t="s">
        <v>267</v>
      </c>
      <c r="C58" s="351"/>
      <c r="D58" s="351"/>
      <c r="E58" s="351"/>
      <c r="F58" s="351"/>
      <c r="G58" s="351"/>
      <c r="H58" s="361"/>
      <c r="I58" s="361"/>
      <c r="J58" s="361"/>
      <c r="K58" s="361"/>
      <c r="L58" s="361"/>
      <c r="M58" s="361"/>
      <c r="N58" s="361"/>
      <c r="O58" s="150"/>
    </row>
    <row r="59" spans="1:15" ht="38.25" x14ac:dyDescent="0.25">
      <c r="A59" s="181">
        <v>33</v>
      </c>
      <c r="B59" s="144" t="s">
        <v>268</v>
      </c>
      <c r="C59" s="181"/>
      <c r="D59" s="181" t="s">
        <v>49</v>
      </c>
      <c r="E59" s="182" t="s">
        <v>50</v>
      </c>
      <c r="F59" s="181"/>
      <c r="G59" s="182" t="s">
        <v>99</v>
      </c>
      <c r="H59" s="181">
        <v>215</v>
      </c>
      <c r="I59" s="200">
        <v>41593</v>
      </c>
      <c r="J59" s="181">
        <v>1</v>
      </c>
      <c r="K59" s="181">
        <v>1</v>
      </c>
      <c r="L59" s="181">
        <v>1</v>
      </c>
      <c r="M59" s="181">
        <v>0</v>
      </c>
      <c r="N59" s="186" t="s">
        <v>196</v>
      </c>
      <c r="O59" s="150"/>
    </row>
    <row r="60" spans="1:15" ht="63.75" x14ac:dyDescent="0.25">
      <c r="A60" s="181">
        <v>34</v>
      </c>
      <c r="B60" s="144" t="s">
        <v>399</v>
      </c>
      <c r="C60" s="181"/>
      <c r="D60" s="181" t="s">
        <v>49</v>
      </c>
      <c r="E60" s="182" t="s">
        <v>50</v>
      </c>
      <c r="F60" s="181"/>
      <c r="G60" s="182" t="s">
        <v>99</v>
      </c>
      <c r="H60" s="181">
        <v>215</v>
      </c>
      <c r="I60" s="200">
        <v>41593</v>
      </c>
      <c r="J60" s="181">
        <v>1</v>
      </c>
      <c r="K60" s="181">
        <v>1</v>
      </c>
      <c r="L60" s="181">
        <v>1</v>
      </c>
      <c r="M60" s="181">
        <v>0</v>
      </c>
      <c r="N60" s="186" t="s">
        <v>196</v>
      </c>
      <c r="O60" s="150"/>
    </row>
    <row r="61" spans="1:15" x14ac:dyDescent="0.25">
      <c r="A61" s="181"/>
      <c r="B61" s="142" t="s">
        <v>273</v>
      </c>
      <c r="C61" s="181"/>
      <c r="D61" s="181"/>
      <c r="E61" s="182"/>
      <c r="F61" s="181"/>
      <c r="G61" s="182"/>
      <c r="H61" s="181"/>
      <c r="I61" s="200"/>
      <c r="J61" s="181"/>
      <c r="K61" s="181"/>
      <c r="L61" s="181"/>
      <c r="M61" s="147">
        <f>SUM(M59:M60)</f>
        <v>0</v>
      </c>
      <c r="N61" s="186"/>
      <c r="O61" s="150"/>
    </row>
    <row r="62" spans="1:15" x14ac:dyDescent="0.25">
      <c r="A62" s="189"/>
      <c r="B62" s="196" t="s">
        <v>275</v>
      </c>
      <c r="C62" s="189"/>
      <c r="D62" s="189"/>
      <c r="E62" s="191"/>
      <c r="F62" s="189"/>
      <c r="G62" s="189"/>
      <c r="H62" s="192"/>
      <c r="I62" s="193"/>
      <c r="J62" s="189"/>
      <c r="K62" s="189"/>
      <c r="L62" s="189"/>
      <c r="M62" s="197">
        <f>M54+M46+M61+M57+M31+M17+M39+M23</f>
        <v>48308</v>
      </c>
      <c r="N62" s="194"/>
    </row>
    <row r="63" spans="1:15" x14ac:dyDescent="0.25">
      <c r="A63" s="189"/>
      <c r="B63" s="404" t="s">
        <v>44</v>
      </c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</row>
    <row r="64" spans="1:15" x14ac:dyDescent="0.25">
      <c r="A64" s="189"/>
      <c r="B64" s="349" t="s">
        <v>43</v>
      </c>
      <c r="C64" s="349"/>
      <c r="D64" s="349"/>
      <c r="E64" s="349"/>
      <c r="F64" s="349"/>
      <c r="G64" s="349"/>
      <c r="H64" s="400"/>
      <c r="I64" s="400"/>
      <c r="J64" s="400"/>
      <c r="K64" s="400"/>
      <c r="L64" s="400"/>
      <c r="M64" s="400"/>
      <c r="N64" s="400"/>
    </row>
    <row r="65" spans="1:14" x14ac:dyDescent="0.25">
      <c r="A65" s="189"/>
      <c r="B65" s="399" t="s">
        <v>57</v>
      </c>
      <c r="C65" s="399"/>
      <c r="D65" s="399"/>
      <c r="E65" s="399"/>
      <c r="F65" s="399"/>
      <c r="G65" s="399"/>
      <c r="H65" s="400"/>
      <c r="I65" s="400"/>
      <c r="J65" s="400"/>
      <c r="K65" s="400"/>
      <c r="L65" s="400"/>
      <c r="M65" s="400"/>
      <c r="N65" s="400"/>
    </row>
    <row r="66" spans="1:14" x14ac:dyDescent="0.25">
      <c r="A66" s="189"/>
      <c r="B66" s="404" t="s">
        <v>45</v>
      </c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</row>
    <row r="67" spans="1:14" x14ac:dyDescent="0.25">
      <c r="A67" s="189"/>
      <c r="B67" s="399" t="s">
        <v>43</v>
      </c>
      <c r="C67" s="399"/>
      <c r="D67" s="399"/>
      <c r="E67" s="399"/>
      <c r="F67" s="399"/>
      <c r="G67" s="399"/>
      <c r="H67" s="400"/>
      <c r="I67" s="400"/>
      <c r="J67" s="400"/>
      <c r="K67" s="400"/>
      <c r="L67" s="400"/>
      <c r="M67" s="400"/>
      <c r="N67" s="400"/>
    </row>
    <row r="68" spans="1:14" x14ac:dyDescent="0.25">
      <c r="A68" s="360" t="s">
        <v>266</v>
      </c>
      <c r="B68" s="351"/>
      <c r="C68" s="351"/>
      <c r="D68" s="351"/>
      <c r="E68" s="351"/>
      <c r="F68" s="351"/>
      <c r="G68" s="361"/>
      <c r="H68" s="361"/>
      <c r="I68" s="361"/>
      <c r="J68" s="361"/>
      <c r="K68" s="361"/>
      <c r="L68" s="361"/>
      <c r="M68" s="361"/>
      <c r="N68" s="186" t="s">
        <v>96</v>
      </c>
    </row>
    <row r="69" spans="1:14" ht="58.5" customHeight="1" x14ac:dyDescent="0.25">
      <c r="A69" s="181">
        <v>35</v>
      </c>
      <c r="B69" s="144" t="s">
        <v>407</v>
      </c>
      <c r="C69" s="181"/>
      <c r="D69" s="181" t="s">
        <v>49</v>
      </c>
      <c r="E69" s="182" t="s">
        <v>50</v>
      </c>
      <c r="F69" s="182"/>
      <c r="G69" s="182" t="s">
        <v>99</v>
      </c>
      <c r="H69" s="182" t="s">
        <v>145</v>
      </c>
      <c r="I69" s="187">
        <v>41500</v>
      </c>
      <c r="J69" s="181">
        <v>1</v>
      </c>
      <c r="K69" s="181">
        <v>1</v>
      </c>
      <c r="L69" s="181">
        <v>1</v>
      </c>
      <c r="M69" s="181">
        <v>0</v>
      </c>
      <c r="N69" s="186" t="s">
        <v>96</v>
      </c>
    </row>
    <row r="70" spans="1:14" ht="103.5" customHeight="1" x14ac:dyDescent="0.25">
      <c r="A70" s="181">
        <v>36</v>
      </c>
      <c r="B70" s="144" t="s">
        <v>408</v>
      </c>
      <c r="C70" s="181"/>
      <c r="D70" s="181" t="s">
        <v>49</v>
      </c>
      <c r="E70" s="182" t="s">
        <v>50</v>
      </c>
      <c r="F70" s="182"/>
      <c r="G70" s="182" t="s">
        <v>99</v>
      </c>
      <c r="H70" s="182" t="s">
        <v>145</v>
      </c>
      <c r="I70" s="187">
        <v>41500</v>
      </c>
      <c r="J70" s="181">
        <v>1</v>
      </c>
      <c r="K70" s="181">
        <v>1</v>
      </c>
      <c r="L70" s="181">
        <v>1</v>
      </c>
      <c r="M70" s="181">
        <v>0</v>
      </c>
      <c r="N70" s="186" t="s">
        <v>96</v>
      </c>
    </row>
    <row r="71" spans="1:14" ht="69" customHeight="1" x14ac:dyDescent="0.25">
      <c r="A71" s="181">
        <v>37</v>
      </c>
      <c r="B71" s="144" t="s">
        <v>409</v>
      </c>
      <c r="C71" s="182"/>
      <c r="D71" s="181" t="s">
        <v>49</v>
      </c>
      <c r="E71" s="182" t="s">
        <v>50</v>
      </c>
      <c r="F71" s="182"/>
      <c r="G71" s="182" t="s">
        <v>99</v>
      </c>
      <c r="H71" s="182" t="s">
        <v>145</v>
      </c>
      <c r="I71" s="187">
        <v>41500</v>
      </c>
      <c r="J71" s="181">
        <v>1</v>
      </c>
      <c r="K71" s="181">
        <v>1</v>
      </c>
      <c r="L71" s="181">
        <v>1</v>
      </c>
      <c r="M71" s="181">
        <v>0</v>
      </c>
      <c r="N71" s="186" t="s">
        <v>96</v>
      </c>
    </row>
    <row r="72" spans="1:14" ht="56.25" customHeight="1" x14ac:dyDescent="0.25">
      <c r="A72" s="181">
        <v>38</v>
      </c>
      <c r="B72" s="144" t="s">
        <v>410</v>
      </c>
      <c r="C72" s="181"/>
      <c r="D72" s="181" t="s">
        <v>49</v>
      </c>
      <c r="E72" s="182" t="s">
        <v>50</v>
      </c>
      <c r="F72" s="182"/>
      <c r="G72" s="182" t="s">
        <v>99</v>
      </c>
      <c r="H72" s="182" t="s">
        <v>145</v>
      </c>
      <c r="I72" s="187">
        <v>41500</v>
      </c>
      <c r="J72" s="181">
        <v>1</v>
      </c>
      <c r="K72" s="181">
        <v>1</v>
      </c>
      <c r="L72" s="181">
        <v>1</v>
      </c>
      <c r="M72" s="181">
        <v>0</v>
      </c>
      <c r="N72" s="186" t="s">
        <v>96</v>
      </c>
    </row>
    <row r="73" spans="1:14" ht="28.5" customHeight="1" x14ac:dyDescent="0.25">
      <c r="A73" s="181">
        <v>39</v>
      </c>
      <c r="B73" s="144" t="s">
        <v>411</v>
      </c>
      <c r="C73" s="181"/>
      <c r="D73" s="181" t="s">
        <v>49</v>
      </c>
      <c r="E73" s="182" t="s">
        <v>50</v>
      </c>
      <c r="F73" s="182"/>
      <c r="G73" s="182" t="s">
        <v>99</v>
      </c>
      <c r="H73" s="182" t="s">
        <v>145</v>
      </c>
      <c r="I73" s="187">
        <v>41500</v>
      </c>
      <c r="J73" s="181">
        <v>1</v>
      </c>
      <c r="K73" s="181">
        <v>1</v>
      </c>
      <c r="L73" s="181">
        <v>1</v>
      </c>
      <c r="M73" s="181">
        <v>0</v>
      </c>
      <c r="N73" s="186" t="s">
        <v>96</v>
      </c>
    </row>
    <row r="74" spans="1:14" ht="112.5" customHeight="1" x14ac:dyDescent="0.25">
      <c r="A74" s="181">
        <v>40</v>
      </c>
      <c r="B74" s="144" t="s">
        <v>412</v>
      </c>
      <c r="C74" s="182"/>
      <c r="D74" s="181" t="s">
        <v>49</v>
      </c>
      <c r="E74" s="182" t="s">
        <v>50</v>
      </c>
      <c r="F74" s="182"/>
      <c r="G74" s="182" t="s">
        <v>99</v>
      </c>
      <c r="H74" s="182" t="s">
        <v>145</v>
      </c>
      <c r="I74" s="187">
        <v>41500</v>
      </c>
      <c r="J74" s="181">
        <v>1</v>
      </c>
      <c r="K74" s="181">
        <v>1</v>
      </c>
      <c r="L74" s="181">
        <v>1</v>
      </c>
      <c r="M74" s="181">
        <v>0</v>
      </c>
      <c r="N74" s="186" t="s">
        <v>96</v>
      </c>
    </row>
    <row r="75" spans="1:14" ht="47.25" customHeight="1" x14ac:dyDescent="0.25">
      <c r="A75" s="181">
        <v>41</v>
      </c>
      <c r="B75" s="144" t="s">
        <v>413</v>
      </c>
      <c r="C75" s="181"/>
      <c r="D75" s="181" t="s">
        <v>49</v>
      </c>
      <c r="E75" s="182" t="s">
        <v>50</v>
      </c>
      <c r="F75" s="182"/>
      <c r="G75" s="182" t="s">
        <v>99</v>
      </c>
      <c r="H75" s="182" t="s">
        <v>145</v>
      </c>
      <c r="I75" s="187">
        <v>41500</v>
      </c>
      <c r="J75" s="181">
        <v>1</v>
      </c>
      <c r="K75" s="181">
        <v>1</v>
      </c>
      <c r="L75" s="181">
        <v>1</v>
      </c>
      <c r="M75" s="181">
        <v>0</v>
      </c>
      <c r="N75" s="186" t="s">
        <v>96</v>
      </c>
    </row>
    <row r="76" spans="1:14" ht="28.5" customHeight="1" x14ac:dyDescent="0.25">
      <c r="A76" s="181">
        <v>42</v>
      </c>
      <c r="B76" s="144" t="s">
        <v>414</v>
      </c>
      <c r="C76" s="182"/>
      <c r="D76" s="181" t="s">
        <v>49</v>
      </c>
      <c r="E76" s="182" t="s">
        <v>50</v>
      </c>
      <c r="F76" s="182"/>
      <c r="G76" s="182" t="s">
        <v>99</v>
      </c>
      <c r="H76" s="182" t="s">
        <v>145</v>
      </c>
      <c r="I76" s="187">
        <v>41500</v>
      </c>
      <c r="J76" s="181">
        <v>1</v>
      </c>
      <c r="K76" s="181">
        <v>1</v>
      </c>
      <c r="L76" s="181">
        <v>1</v>
      </c>
      <c r="M76" s="181">
        <v>0</v>
      </c>
      <c r="N76" s="186" t="s">
        <v>96</v>
      </c>
    </row>
    <row r="77" spans="1:14" x14ac:dyDescent="0.25">
      <c r="A77" s="181"/>
      <c r="B77" s="142" t="s">
        <v>273</v>
      </c>
      <c r="C77" s="182"/>
      <c r="D77" s="181"/>
      <c r="E77" s="182"/>
      <c r="F77" s="182"/>
      <c r="G77" s="182"/>
      <c r="H77" s="182"/>
      <c r="I77" s="187"/>
      <c r="J77" s="181"/>
      <c r="K77" s="181"/>
      <c r="L77" s="181"/>
      <c r="M77" s="147">
        <f>SUM(M69:M76)</f>
        <v>0</v>
      </c>
      <c r="N77" s="186"/>
    </row>
    <row r="78" spans="1:14" x14ac:dyDescent="0.25">
      <c r="A78" s="181"/>
      <c r="B78" s="142" t="s">
        <v>277</v>
      </c>
      <c r="C78" s="182"/>
      <c r="D78" s="181"/>
      <c r="E78" s="182"/>
      <c r="F78" s="182"/>
      <c r="G78" s="182"/>
      <c r="H78" s="182"/>
      <c r="I78" s="187"/>
      <c r="J78" s="181"/>
      <c r="K78" s="181"/>
      <c r="L78" s="181"/>
      <c r="M78" s="180">
        <f>M77+M66</f>
        <v>0</v>
      </c>
      <c r="N78" s="186"/>
    </row>
    <row r="79" spans="1:14" x14ac:dyDescent="0.25">
      <c r="A79" s="189"/>
      <c r="B79" s="404" t="s">
        <v>46</v>
      </c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</row>
    <row r="80" spans="1:14" x14ac:dyDescent="0.25">
      <c r="A80" s="189"/>
      <c r="B80" s="399" t="s">
        <v>43</v>
      </c>
      <c r="C80" s="399"/>
      <c r="D80" s="399"/>
      <c r="E80" s="399"/>
      <c r="F80" s="399"/>
      <c r="G80" s="399"/>
      <c r="H80" s="400"/>
      <c r="I80" s="400"/>
      <c r="J80" s="400"/>
      <c r="K80" s="400"/>
      <c r="L80" s="400"/>
      <c r="M80" s="400"/>
      <c r="N80" s="400"/>
    </row>
    <row r="81" spans="1:16" x14ac:dyDescent="0.25">
      <c r="A81" s="189"/>
      <c r="B81" s="399" t="s">
        <v>57</v>
      </c>
      <c r="C81" s="399"/>
      <c r="D81" s="399"/>
      <c r="E81" s="399"/>
      <c r="F81" s="399"/>
      <c r="G81" s="399"/>
      <c r="H81" s="400"/>
      <c r="I81" s="400"/>
      <c r="J81" s="400"/>
      <c r="K81" s="400"/>
      <c r="L81" s="400"/>
      <c r="M81" s="400"/>
      <c r="N81" s="400"/>
    </row>
    <row r="82" spans="1:16" ht="25.5" x14ac:dyDescent="0.25">
      <c r="A82" s="201" t="s">
        <v>6</v>
      </c>
      <c r="B82" s="197" t="s">
        <v>421</v>
      </c>
      <c r="C82" s="202" t="s">
        <v>95</v>
      </c>
      <c r="D82" s="202" t="s">
        <v>58</v>
      </c>
      <c r="E82" s="202" t="s">
        <v>64</v>
      </c>
      <c r="F82" s="202" t="s">
        <v>206</v>
      </c>
      <c r="G82" s="202" t="s">
        <v>96</v>
      </c>
      <c r="H82" s="203" t="s">
        <v>95</v>
      </c>
      <c r="I82" s="202" t="s">
        <v>64</v>
      </c>
      <c r="J82" s="202" t="s">
        <v>10</v>
      </c>
      <c r="K82" s="202" t="s">
        <v>10</v>
      </c>
      <c r="L82" s="202" t="s">
        <v>95</v>
      </c>
      <c r="M82" s="241">
        <f>M78+M62</f>
        <v>48308</v>
      </c>
      <c r="N82" s="202" t="s">
        <v>10</v>
      </c>
    </row>
    <row r="83" spans="1:16" ht="20.25" customHeight="1" x14ac:dyDescent="0.25">
      <c r="A83" s="401" t="s">
        <v>65</v>
      </c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186">
        <v>10</v>
      </c>
    </row>
    <row r="84" spans="1:16" ht="18.75" customHeight="1" x14ac:dyDescent="0.25">
      <c r="A84" s="401" t="s">
        <v>66</v>
      </c>
      <c r="B84" s="403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186">
        <v>1</v>
      </c>
    </row>
    <row r="85" spans="1:16" ht="20.25" customHeight="1" x14ac:dyDescent="0.25">
      <c r="A85" s="401" t="s">
        <v>67</v>
      </c>
      <c r="B85" s="403"/>
      <c r="C85" s="403"/>
      <c r="D85" s="403"/>
      <c r="E85" s="403"/>
      <c r="F85" s="403"/>
      <c r="G85" s="403"/>
      <c r="H85" s="403"/>
      <c r="I85" s="403"/>
      <c r="J85" s="403"/>
      <c r="K85" s="403"/>
      <c r="L85" s="403"/>
      <c r="M85" s="403"/>
      <c r="N85" s="186">
        <v>12</v>
      </c>
    </row>
    <row r="86" spans="1:16" ht="20.25" customHeight="1" x14ac:dyDescent="0.25">
      <c r="A86" s="401" t="s">
        <v>67</v>
      </c>
      <c r="B86" s="403"/>
      <c r="C86" s="403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186">
        <v>5</v>
      </c>
    </row>
    <row r="87" spans="1:16" ht="16.5" customHeight="1" x14ac:dyDescent="0.25">
      <c r="A87" s="401" t="s">
        <v>68</v>
      </c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186">
        <v>10</v>
      </c>
    </row>
    <row r="88" spans="1:16" ht="20.25" customHeight="1" x14ac:dyDescent="0.25">
      <c r="A88" s="401" t="s">
        <v>69</v>
      </c>
      <c r="B88" s="402"/>
      <c r="C88" s="402"/>
      <c r="D88" s="402"/>
      <c r="E88" s="402"/>
      <c r="F88" s="402"/>
      <c r="G88" s="402"/>
      <c r="H88" s="402"/>
      <c r="I88" s="402"/>
      <c r="J88" s="402"/>
      <c r="K88" s="402"/>
      <c r="L88" s="402"/>
      <c r="M88" s="402"/>
      <c r="N88" s="186">
        <v>10</v>
      </c>
    </row>
    <row r="89" spans="1:16" ht="18.75" customHeight="1" x14ac:dyDescent="0.25">
      <c r="A89" s="401" t="s">
        <v>70</v>
      </c>
      <c r="B89" s="402"/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186">
        <v>0</v>
      </c>
    </row>
    <row r="90" spans="1:16" ht="34.9" customHeight="1" x14ac:dyDescent="0.25">
      <c r="A90" s="397" t="s">
        <v>200</v>
      </c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</row>
    <row r="91" spans="1:16" ht="48.75" customHeight="1" x14ac:dyDescent="0.25">
      <c r="A91" s="397" t="s">
        <v>202</v>
      </c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</row>
    <row r="92" spans="1:16" ht="50.25" customHeight="1" x14ac:dyDescent="0.25">
      <c r="A92" s="356" t="s">
        <v>381</v>
      </c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</row>
    <row r="93" spans="1:16" s="150" customFormat="1" ht="31.5" customHeight="1" x14ac:dyDescent="0.25">
      <c r="A93" s="352" t="s">
        <v>369</v>
      </c>
      <c r="B93" s="352"/>
      <c r="C93" s="352"/>
      <c r="D93" s="206"/>
      <c r="E93" s="206"/>
      <c r="F93" s="353"/>
      <c r="G93" s="353"/>
      <c r="H93" s="352" t="s">
        <v>353</v>
      </c>
      <c r="I93" s="352"/>
      <c r="J93" s="352"/>
      <c r="P93" s="155"/>
    </row>
    <row r="94" spans="1:16" s="150" customFormat="1" ht="15.75" x14ac:dyDescent="0.25">
      <c r="A94" s="207"/>
      <c r="B94" s="148"/>
      <c r="C94" s="208"/>
      <c r="D94" s="209"/>
      <c r="H94" s="210"/>
      <c r="I94" s="210"/>
      <c r="J94" s="210"/>
      <c r="P94" s="155"/>
    </row>
    <row r="95" spans="1:16" s="149" customFormat="1" ht="20.25" customHeight="1" x14ac:dyDescent="0.25">
      <c r="A95" s="211" t="s">
        <v>301</v>
      </c>
      <c r="C95" s="211"/>
      <c r="D95" s="206"/>
      <c r="E95" s="206"/>
      <c r="F95" s="211"/>
      <c r="G95" s="211"/>
      <c r="H95" s="212" t="s">
        <v>288</v>
      </c>
      <c r="I95" s="212"/>
      <c r="J95" s="213"/>
      <c r="P95" s="216"/>
    </row>
    <row r="96" spans="1:16" s="214" customFormat="1" ht="15.75" x14ac:dyDescent="0.25">
      <c r="A96" s="346" t="s">
        <v>370</v>
      </c>
      <c r="B96" s="346"/>
      <c r="C96" s="346"/>
      <c r="P96" s="217"/>
    </row>
    <row r="97" spans="1:16" s="214" customFormat="1" ht="15.75" x14ac:dyDescent="0.25">
      <c r="A97" s="346"/>
      <c r="B97" s="346"/>
      <c r="C97" s="346"/>
      <c r="P97" s="217"/>
    </row>
  </sheetData>
  <mergeCells count="41">
    <mergeCell ref="F1:N1"/>
    <mergeCell ref="B3:N3"/>
    <mergeCell ref="A4:N4"/>
    <mergeCell ref="A5:A6"/>
    <mergeCell ref="B5:B6"/>
    <mergeCell ref="C5:N5"/>
    <mergeCell ref="A2:B2"/>
    <mergeCell ref="B64:N64"/>
    <mergeCell ref="B8:N8"/>
    <mergeCell ref="B9:N9"/>
    <mergeCell ref="B10:N10"/>
    <mergeCell ref="B18:N18"/>
    <mergeCell ref="B24:N24"/>
    <mergeCell ref="B32:N32"/>
    <mergeCell ref="B40:N40"/>
    <mergeCell ref="B47:N47"/>
    <mergeCell ref="B55:N55"/>
    <mergeCell ref="B58:N58"/>
    <mergeCell ref="B63:N63"/>
    <mergeCell ref="B65:N65"/>
    <mergeCell ref="B66:N66"/>
    <mergeCell ref="B67:N67"/>
    <mergeCell ref="A68:M68"/>
    <mergeCell ref="B79:N79"/>
    <mergeCell ref="B80:N80"/>
    <mergeCell ref="B81:N81"/>
    <mergeCell ref="A83:M83"/>
    <mergeCell ref="A84:M84"/>
    <mergeCell ref="A85:M85"/>
    <mergeCell ref="A86:M86"/>
    <mergeCell ref="A90:N90"/>
    <mergeCell ref="A91:N91"/>
    <mergeCell ref="A92:N92"/>
    <mergeCell ref="A87:M87"/>
    <mergeCell ref="A88:M88"/>
    <mergeCell ref="A89:M89"/>
    <mergeCell ref="A97:C97"/>
    <mergeCell ref="A93:C93"/>
    <mergeCell ref="F93:G93"/>
    <mergeCell ref="H93:J93"/>
    <mergeCell ref="A96:C96"/>
  </mergeCells>
  <pageMargins left="0.7" right="0.7" top="0.75" bottom="0.75" header="0.3" footer="0.3"/>
  <pageSetup paperSize="9" scale="90" orientation="landscape" horizontalDpi="0" verticalDpi="0" r:id="rId1"/>
  <rowBreaks count="1" manualBreakCount="1">
    <brk id="48" max="1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0"/>
  <sheetViews>
    <sheetView topLeftCell="A31" zoomScaleNormal="100" workbookViewId="0">
      <selection activeCell="A2" sqref="A2:B2"/>
    </sheetView>
  </sheetViews>
  <sheetFormatPr defaultRowHeight="15" x14ac:dyDescent="0.25"/>
  <cols>
    <col min="1" max="1" width="6.140625" customWidth="1"/>
    <col min="2" max="2" width="42.140625" customWidth="1"/>
    <col min="3" max="3" width="5" customWidth="1"/>
    <col min="4" max="4" width="6.7109375" customWidth="1"/>
    <col min="5" max="5" width="9.5703125" customWidth="1"/>
    <col min="6" max="6" width="8.85546875" customWidth="1"/>
    <col min="7" max="7" width="5.28515625" customWidth="1"/>
    <col min="8" max="8" width="6.140625" customWidth="1"/>
    <col min="9" max="9" width="9.7109375" customWidth="1"/>
    <col min="10" max="10" width="8.7109375" customWidth="1"/>
    <col min="11" max="11" width="8.28515625" customWidth="1"/>
    <col min="12" max="12" width="7.85546875" customWidth="1"/>
    <col min="13" max="13" width="6.85546875" customWidth="1"/>
    <col min="14" max="14" width="6.5703125" customWidth="1"/>
  </cols>
  <sheetData>
    <row r="1" spans="1:14" ht="75.75" customHeight="1" x14ac:dyDescent="0.25">
      <c r="A1" s="57"/>
      <c r="B1" s="58"/>
      <c r="C1" s="58"/>
      <c r="D1" s="58"/>
      <c r="E1" s="58"/>
      <c r="F1" s="371" t="s">
        <v>420</v>
      </c>
      <c r="G1" s="371"/>
      <c r="H1" s="371"/>
      <c r="I1" s="371"/>
      <c r="J1" s="371"/>
      <c r="K1" s="371"/>
      <c r="L1" s="371"/>
      <c r="M1" s="371"/>
      <c r="N1" s="371"/>
    </row>
    <row r="2" spans="1:14" ht="28.5" customHeight="1" x14ac:dyDescent="0.25">
      <c r="A2" s="331" t="s">
        <v>444</v>
      </c>
      <c r="B2" s="331"/>
      <c r="C2" s="58"/>
      <c r="D2" s="58"/>
      <c r="E2" s="58"/>
      <c r="F2" s="58"/>
      <c r="G2" s="58"/>
      <c r="H2" s="58"/>
      <c r="I2" s="1"/>
      <c r="K2" s="56"/>
      <c r="L2" s="79" t="s">
        <v>310</v>
      </c>
      <c r="M2" s="56"/>
      <c r="N2" s="56"/>
    </row>
    <row r="3" spans="1:14" ht="44.45" customHeight="1" x14ac:dyDescent="0.25">
      <c r="A3" s="244" t="s">
        <v>48</v>
      </c>
      <c r="B3" s="444" t="s">
        <v>290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</row>
    <row r="4" spans="1:14" ht="15.75" customHeight="1" x14ac:dyDescent="0.25">
      <c r="A4" s="446" t="s">
        <v>38</v>
      </c>
      <c r="B4" s="446"/>
      <c r="C4" s="446"/>
      <c r="D4" s="446"/>
      <c r="E4" s="446"/>
      <c r="F4" s="446"/>
      <c r="G4" s="446"/>
      <c r="H4" s="446"/>
      <c r="I4" s="446"/>
      <c r="J4" s="447"/>
      <c r="K4" s="447"/>
      <c r="L4" s="447"/>
      <c r="M4" s="447"/>
      <c r="N4" s="447"/>
    </row>
    <row r="5" spans="1:14" ht="17.25" customHeight="1" x14ac:dyDescent="0.25">
      <c r="A5" s="448" t="s">
        <v>39</v>
      </c>
      <c r="B5" s="448" t="s">
        <v>40</v>
      </c>
      <c r="C5" s="448" t="s">
        <v>120</v>
      </c>
      <c r="D5" s="448"/>
      <c r="E5" s="448"/>
      <c r="F5" s="448"/>
      <c r="G5" s="448"/>
      <c r="H5" s="438"/>
      <c r="I5" s="438"/>
      <c r="J5" s="438"/>
      <c r="K5" s="438"/>
      <c r="L5" s="438"/>
      <c r="M5" s="438"/>
      <c r="N5" s="438"/>
    </row>
    <row r="6" spans="1:14" ht="168" customHeight="1" x14ac:dyDescent="0.25">
      <c r="A6" s="448"/>
      <c r="B6" s="448"/>
      <c r="C6" s="51" t="s">
        <v>62</v>
      </c>
      <c r="D6" s="51" t="s">
        <v>63</v>
      </c>
      <c r="E6" s="51" t="s">
        <v>118</v>
      </c>
      <c r="F6" s="51" t="s">
        <v>41</v>
      </c>
      <c r="G6" s="51" t="s">
        <v>119</v>
      </c>
      <c r="H6" s="51" t="s">
        <v>60</v>
      </c>
      <c r="I6" s="51" t="s">
        <v>61</v>
      </c>
      <c r="J6" s="51" t="s">
        <v>121</v>
      </c>
      <c r="K6" s="51" t="s">
        <v>122</v>
      </c>
      <c r="L6" s="51" t="s">
        <v>123</v>
      </c>
      <c r="M6" s="51" t="s">
        <v>219</v>
      </c>
      <c r="N6" s="51" t="s">
        <v>220</v>
      </c>
    </row>
    <row r="7" spans="1:14" ht="15.75" x14ac:dyDescent="0.25">
      <c r="A7" s="66">
        <v>1</v>
      </c>
      <c r="B7" s="66">
        <v>2</v>
      </c>
      <c r="C7" s="66">
        <v>3</v>
      </c>
      <c r="D7" s="66">
        <v>5</v>
      </c>
      <c r="E7" s="66">
        <v>6</v>
      </c>
      <c r="F7" s="65">
        <v>7</v>
      </c>
      <c r="G7" s="52">
        <v>8</v>
      </c>
      <c r="H7" s="52">
        <v>9</v>
      </c>
      <c r="I7" s="52">
        <v>10</v>
      </c>
      <c r="J7" s="52">
        <v>11</v>
      </c>
      <c r="K7" s="52">
        <v>12</v>
      </c>
      <c r="L7" s="52">
        <v>13</v>
      </c>
      <c r="M7" s="52">
        <v>14</v>
      </c>
      <c r="N7" s="52">
        <v>15</v>
      </c>
    </row>
    <row r="8" spans="1:14" ht="24.75" customHeight="1" x14ac:dyDescent="0.25">
      <c r="A8" s="76"/>
      <c r="B8" s="437" t="s">
        <v>42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</row>
    <row r="9" spans="1:14" x14ac:dyDescent="0.25">
      <c r="A9" s="77"/>
      <c r="B9" s="439" t="s">
        <v>43</v>
      </c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</row>
    <row r="10" spans="1:14" ht="27" customHeight="1" x14ac:dyDescent="0.25">
      <c r="A10" s="77"/>
      <c r="B10" s="449" t="s">
        <v>55</v>
      </c>
      <c r="C10" s="437"/>
      <c r="D10" s="437"/>
      <c r="E10" s="437"/>
      <c r="F10" s="437"/>
      <c r="G10" s="437"/>
      <c r="H10" s="450"/>
      <c r="I10" s="450"/>
      <c r="J10" s="450"/>
      <c r="K10" s="450"/>
      <c r="L10" s="450"/>
      <c r="M10" s="450"/>
      <c r="N10" s="450"/>
    </row>
    <row r="11" spans="1:14" ht="45.75" customHeight="1" x14ac:dyDescent="0.25">
      <c r="A11" s="77">
        <v>1</v>
      </c>
      <c r="B11" s="29" t="s">
        <v>79</v>
      </c>
      <c r="C11" s="77"/>
      <c r="D11" s="77" t="s">
        <v>49</v>
      </c>
      <c r="E11" s="48" t="s">
        <v>50</v>
      </c>
      <c r="F11" s="77"/>
      <c r="G11" s="77">
        <v>2</v>
      </c>
      <c r="H11" s="36" t="s">
        <v>214</v>
      </c>
      <c r="I11" s="37">
        <v>41418</v>
      </c>
      <c r="J11" s="77">
        <v>1</v>
      </c>
      <c r="K11" s="77">
        <v>1</v>
      </c>
      <c r="L11" s="77">
        <v>1</v>
      </c>
      <c r="M11" s="77">
        <v>6074</v>
      </c>
      <c r="N11" s="39" t="s">
        <v>196</v>
      </c>
    </row>
    <row r="12" spans="1:14" ht="39.75" customHeight="1" x14ac:dyDescent="0.25">
      <c r="A12" s="77">
        <v>2</v>
      </c>
      <c r="B12" s="29" t="s">
        <v>80</v>
      </c>
      <c r="C12" s="77"/>
      <c r="D12" s="77" t="s">
        <v>49</v>
      </c>
      <c r="E12" s="48" t="s">
        <v>50</v>
      </c>
      <c r="F12" s="77"/>
      <c r="G12" s="77">
        <v>2</v>
      </c>
      <c r="H12" s="36" t="s">
        <v>214</v>
      </c>
      <c r="I12" s="37">
        <v>41418</v>
      </c>
      <c r="J12" s="77">
        <v>1</v>
      </c>
      <c r="K12" s="77">
        <v>1</v>
      </c>
      <c r="L12" s="77">
        <v>1</v>
      </c>
      <c r="M12" s="77">
        <v>2568</v>
      </c>
      <c r="N12" s="39" t="s">
        <v>196</v>
      </c>
    </row>
    <row r="13" spans="1:14" ht="59.25" customHeight="1" x14ac:dyDescent="0.25">
      <c r="A13" s="77">
        <v>3</v>
      </c>
      <c r="B13" s="29" t="s">
        <v>295</v>
      </c>
      <c r="C13" s="77"/>
      <c r="D13" s="77" t="s">
        <v>49</v>
      </c>
      <c r="E13" s="48" t="s">
        <v>50</v>
      </c>
      <c r="F13" s="77"/>
      <c r="G13" s="77">
        <v>2</v>
      </c>
      <c r="H13" s="36" t="s">
        <v>214</v>
      </c>
      <c r="I13" s="37">
        <v>41418</v>
      </c>
      <c r="J13" s="77">
        <v>1</v>
      </c>
      <c r="K13" s="77">
        <v>1</v>
      </c>
      <c r="L13" s="77">
        <v>1</v>
      </c>
      <c r="M13" s="77">
        <v>2829</v>
      </c>
      <c r="N13" s="39" t="s">
        <v>196</v>
      </c>
    </row>
    <row r="14" spans="1:14" ht="42" customHeight="1" x14ac:dyDescent="0.25">
      <c r="A14" s="77">
        <v>4</v>
      </c>
      <c r="B14" s="29" t="s">
        <v>212</v>
      </c>
      <c r="C14" s="77"/>
      <c r="D14" s="77" t="s">
        <v>49</v>
      </c>
      <c r="E14" s="48" t="s">
        <v>50</v>
      </c>
      <c r="F14" s="77"/>
      <c r="G14" s="77">
        <v>2</v>
      </c>
      <c r="H14" s="36" t="s">
        <v>214</v>
      </c>
      <c r="I14" s="37">
        <v>41418</v>
      </c>
      <c r="J14" s="77">
        <v>1</v>
      </c>
      <c r="K14" s="77">
        <v>1</v>
      </c>
      <c r="L14" s="77">
        <v>1</v>
      </c>
      <c r="M14" s="77">
        <v>2513</v>
      </c>
      <c r="N14" s="39" t="s">
        <v>196</v>
      </c>
    </row>
    <row r="15" spans="1:14" ht="72.75" customHeight="1" x14ac:dyDescent="0.25">
      <c r="A15" s="77">
        <v>5</v>
      </c>
      <c r="B15" s="29" t="s">
        <v>81</v>
      </c>
      <c r="C15" s="48"/>
      <c r="D15" s="77" t="s">
        <v>49</v>
      </c>
      <c r="E15" s="48" t="s">
        <v>50</v>
      </c>
      <c r="F15" s="48"/>
      <c r="G15" s="48" t="s">
        <v>99</v>
      </c>
      <c r="H15" s="36" t="s">
        <v>214</v>
      </c>
      <c r="I15" s="37">
        <v>41418</v>
      </c>
      <c r="J15" s="77">
        <v>1</v>
      </c>
      <c r="K15" s="77">
        <v>1</v>
      </c>
      <c r="L15" s="77">
        <v>1</v>
      </c>
      <c r="M15" s="77">
        <v>76</v>
      </c>
      <c r="N15" s="39" t="s">
        <v>196</v>
      </c>
    </row>
    <row r="16" spans="1:14" ht="21" customHeight="1" x14ac:dyDescent="0.25">
      <c r="A16" s="77"/>
      <c r="B16" s="81" t="s">
        <v>273</v>
      </c>
      <c r="C16" s="48"/>
      <c r="D16" s="77"/>
      <c r="E16" s="48"/>
      <c r="F16" s="48"/>
      <c r="G16" s="48"/>
      <c r="H16" s="36"/>
      <c r="I16" s="37"/>
      <c r="J16" s="77"/>
      <c r="K16" s="77"/>
      <c r="L16" s="77"/>
      <c r="M16" s="76">
        <f>SUM(M11:M15)</f>
        <v>14060</v>
      </c>
      <c r="N16" s="39"/>
    </row>
    <row r="17" spans="1:14" ht="37.9" customHeight="1" x14ac:dyDescent="0.25">
      <c r="A17" s="77"/>
      <c r="B17" s="449" t="s">
        <v>56</v>
      </c>
      <c r="C17" s="437"/>
      <c r="D17" s="437"/>
      <c r="E17" s="437"/>
      <c r="F17" s="437"/>
      <c r="G17" s="437"/>
      <c r="H17" s="450"/>
      <c r="I17" s="450"/>
      <c r="J17" s="450"/>
      <c r="K17" s="450"/>
      <c r="L17" s="450"/>
      <c r="M17" s="450"/>
      <c r="N17" s="450"/>
    </row>
    <row r="18" spans="1:14" ht="57" customHeight="1" x14ac:dyDescent="0.25">
      <c r="A18" s="77">
        <v>6</v>
      </c>
      <c r="B18" s="16" t="s">
        <v>82</v>
      </c>
      <c r="C18" s="77"/>
      <c r="D18" s="77" t="s">
        <v>49</v>
      </c>
      <c r="E18" s="48" t="s">
        <v>50</v>
      </c>
      <c r="F18" s="77"/>
      <c r="G18" s="77">
        <v>2</v>
      </c>
      <c r="H18" s="36" t="s">
        <v>214</v>
      </c>
      <c r="I18" s="37">
        <v>41418</v>
      </c>
      <c r="J18" s="77">
        <v>1</v>
      </c>
      <c r="K18" s="77">
        <v>1</v>
      </c>
      <c r="L18" s="77">
        <v>1</v>
      </c>
      <c r="M18" s="77">
        <v>0</v>
      </c>
      <c r="N18" s="39" t="s">
        <v>196</v>
      </c>
    </row>
    <row r="19" spans="1:14" ht="70.5" customHeight="1" x14ac:dyDescent="0.25">
      <c r="A19" s="77">
        <v>7</v>
      </c>
      <c r="B19" s="29" t="s">
        <v>83</v>
      </c>
      <c r="C19" s="77"/>
      <c r="D19" s="77" t="s">
        <v>49</v>
      </c>
      <c r="E19" s="48" t="s">
        <v>50</v>
      </c>
      <c r="F19" s="77"/>
      <c r="G19" s="77">
        <v>2</v>
      </c>
      <c r="H19" s="36" t="s">
        <v>214</v>
      </c>
      <c r="I19" s="37">
        <v>41418</v>
      </c>
      <c r="J19" s="77">
        <v>1</v>
      </c>
      <c r="K19" s="77">
        <v>1</v>
      </c>
      <c r="L19" s="77">
        <v>1</v>
      </c>
      <c r="M19" s="77">
        <v>200</v>
      </c>
      <c r="N19" s="39" t="s">
        <v>196</v>
      </c>
    </row>
    <row r="20" spans="1:14" ht="57" customHeight="1" x14ac:dyDescent="0.25">
      <c r="A20" s="77">
        <v>8</v>
      </c>
      <c r="B20" s="29" t="s">
        <v>84</v>
      </c>
      <c r="C20" s="77"/>
      <c r="D20" s="77" t="s">
        <v>49</v>
      </c>
      <c r="E20" s="48" t="s">
        <v>50</v>
      </c>
      <c r="F20" s="77"/>
      <c r="G20" s="77">
        <v>2</v>
      </c>
      <c r="H20" s="36" t="s">
        <v>214</v>
      </c>
      <c r="I20" s="37">
        <v>41418</v>
      </c>
      <c r="J20" s="77">
        <v>1</v>
      </c>
      <c r="K20" s="77">
        <v>1</v>
      </c>
      <c r="L20" s="77">
        <v>1</v>
      </c>
      <c r="M20" s="77">
        <v>184</v>
      </c>
      <c r="N20" s="39" t="s">
        <v>196</v>
      </c>
    </row>
    <row r="21" spans="1:14" ht="42" customHeight="1" x14ac:dyDescent="0.25">
      <c r="A21" s="77">
        <v>9</v>
      </c>
      <c r="B21" s="29" t="s">
        <v>85</v>
      </c>
      <c r="C21" s="77"/>
      <c r="D21" s="77" t="s">
        <v>49</v>
      </c>
      <c r="E21" s="48" t="s">
        <v>50</v>
      </c>
      <c r="F21" s="77"/>
      <c r="G21" s="77">
        <v>2</v>
      </c>
      <c r="H21" s="36" t="s">
        <v>214</v>
      </c>
      <c r="I21" s="37">
        <v>41418</v>
      </c>
      <c r="J21" s="77">
        <v>1</v>
      </c>
      <c r="K21" s="77">
        <v>1</v>
      </c>
      <c r="L21" s="77">
        <v>1</v>
      </c>
      <c r="M21" s="77">
        <v>413</v>
      </c>
      <c r="N21" s="39" t="s">
        <v>196</v>
      </c>
    </row>
    <row r="22" spans="1:14" ht="53.25" customHeight="1" x14ac:dyDescent="0.25">
      <c r="A22" s="77">
        <v>10</v>
      </c>
      <c r="B22" s="29" t="s">
        <v>201</v>
      </c>
      <c r="C22" s="77"/>
      <c r="D22" s="77" t="s">
        <v>49</v>
      </c>
      <c r="E22" s="48" t="s">
        <v>50</v>
      </c>
      <c r="F22" s="77"/>
      <c r="G22" s="77">
        <v>2</v>
      </c>
      <c r="H22" s="36" t="s">
        <v>214</v>
      </c>
      <c r="I22" s="37">
        <v>41418</v>
      </c>
      <c r="J22" s="77">
        <v>1</v>
      </c>
      <c r="K22" s="77">
        <v>1</v>
      </c>
      <c r="L22" s="77">
        <v>1</v>
      </c>
      <c r="M22" s="77">
        <v>611</v>
      </c>
      <c r="N22" s="39" t="s">
        <v>196</v>
      </c>
    </row>
    <row r="23" spans="1:14" ht="28.5" customHeight="1" x14ac:dyDescent="0.25">
      <c r="A23" s="77">
        <v>11</v>
      </c>
      <c r="B23" s="29" t="s">
        <v>87</v>
      </c>
      <c r="C23" s="77"/>
      <c r="D23" s="77" t="s">
        <v>49</v>
      </c>
      <c r="E23" s="48" t="s">
        <v>50</v>
      </c>
      <c r="F23" s="77"/>
      <c r="G23" s="77">
        <v>2</v>
      </c>
      <c r="H23" s="36" t="s">
        <v>214</v>
      </c>
      <c r="I23" s="37">
        <v>41418</v>
      </c>
      <c r="J23" s="77">
        <v>1</v>
      </c>
      <c r="K23" s="77">
        <v>1</v>
      </c>
      <c r="L23" s="77">
        <v>1</v>
      </c>
      <c r="M23" s="77">
        <v>147</v>
      </c>
      <c r="N23" s="39" t="s">
        <v>196</v>
      </c>
    </row>
    <row r="24" spans="1:14" ht="18.75" customHeight="1" x14ac:dyDescent="0.25">
      <c r="A24" s="77"/>
      <c r="B24" s="81" t="s">
        <v>273</v>
      </c>
      <c r="C24" s="77"/>
      <c r="D24" s="77"/>
      <c r="E24" s="48"/>
      <c r="F24" s="77"/>
      <c r="G24" s="77"/>
      <c r="H24" s="36"/>
      <c r="I24" s="37"/>
      <c r="J24" s="77"/>
      <c r="K24" s="77"/>
      <c r="L24" s="77"/>
      <c r="M24" s="76">
        <f>SUM(M18:M23)</f>
        <v>1555</v>
      </c>
      <c r="N24" s="39"/>
    </row>
    <row r="25" spans="1:14" ht="18.75" customHeight="1" x14ac:dyDescent="0.25">
      <c r="A25" s="77"/>
      <c r="B25" s="81" t="s">
        <v>275</v>
      </c>
      <c r="C25" s="77"/>
      <c r="D25" s="77"/>
      <c r="E25" s="48"/>
      <c r="F25" s="77"/>
      <c r="G25" s="77"/>
      <c r="H25" s="36"/>
      <c r="I25" s="37"/>
      <c r="J25" s="77"/>
      <c r="K25" s="77"/>
      <c r="L25" s="77"/>
      <c r="M25" s="76">
        <f>M24+M16</f>
        <v>15615</v>
      </c>
      <c r="N25" s="39"/>
    </row>
    <row r="26" spans="1:14" ht="35.450000000000003" customHeight="1" x14ac:dyDescent="0.25">
      <c r="A26" s="77"/>
      <c r="B26" s="437" t="s">
        <v>44</v>
      </c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</row>
    <row r="27" spans="1:14" ht="15.6" customHeight="1" x14ac:dyDescent="0.25">
      <c r="A27" s="77"/>
      <c r="B27" s="439" t="s">
        <v>43</v>
      </c>
      <c r="C27" s="439"/>
      <c r="D27" s="439"/>
      <c r="E27" s="439"/>
      <c r="F27" s="439"/>
      <c r="G27" s="439"/>
      <c r="H27" s="440"/>
      <c r="I27" s="440"/>
      <c r="J27" s="440"/>
      <c r="K27" s="440"/>
      <c r="L27" s="440"/>
      <c r="M27" s="440"/>
      <c r="N27" s="440"/>
    </row>
    <row r="28" spans="1:14" ht="18" customHeight="1" x14ac:dyDescent="0.25">
      <c r="A28" s="77"/>
      <c r="B28" s="441" t="s">
        <v>57</v>
      </c>
      <c r="C28" s="441"/>
      <c r="D28" s="441"/>
      <c r="E28" s="441"/>
      <c r="F28" s="441"/>
      <c r="G28" s="441"/>
      <c r="H28" s="438"/>
      <c r="I28" s="438"/>
      <c r="J28" s="438"/>
      <c r="K28" s="438"/>
      <c r="L28" s="438"/>
      <c r="M28" s="438"/>
      <c r="N28" s="438"/>
    </row>
    <row r="29" spans="1:14" ht="32.25" customHeight="1" x14ac:dyDescent="0.25">
      <c r="A29" s="77"/>
      <c r="B29" s="437" t="s">
        <v>45</v>
      </c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</row>
    <row r="30" spans="1:14" x14ac:dyDescent="0.25">
      <c r="A30" s="77"/>
      <c r="B30" s="439" t="s">
        <v>43</v>
      </c>
      <c r="C30" s="439"/>
      <c r="D30" s="439"/>
      <c r="E30" s="439"/>
      <c r="F30" s="439"/>
      <c r="G30" s="439"/>
      <c r="H30" s="440"/>
      <c r="I30" s="440"/>
      <c r="J30" s="440"/>
      <c r="K30" s="440"/>
      <c r="L30" s="440"/>
      <c r="M30" s="440"/>
      <c r="N30" s="440"/>
    </row>
    <row r="31" spans="1:14" ht="14.45" customHeight="1" x14ac:dyDescent="0.25">
      <c r="A31" s="77"/>
      <c r="B31" s="441" t="s">
        <v>57</v>
      </c>
      <c r="C31" s="441"/>
      <c r="D31" s="441"/>
      <c r="E31" s="441"/>
      <c r="F31" s="441"/>
      <c r="G31" s="441"/>
      <c r="H31" s="438"/>
      <c r="I31" s="438"/>
      <c r="J31" s="438"/>
      <c r="K31" s="438"/>
      <c r="L31" s="438"/>
      <c r="M31" s="438"/>
      <c r="N31" s="438"/>
    </row>
    <row r="32" spans="1:14" ht="23.25" customHeight="1" x14ac:dyDescent="0.25">
      <c r="A32" s="77"/>
      <c r="B32" s="437" t="s">
        <v>46</v>
      </c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</row>
    <row r="33" spans="1:14" x14ac:dyDescent="0.25">
      <c r="A33" s="77"/>
      <c r="B33" s="439" t="s">
        <v>43</v>
      </c>
      <c r="C33" s="439"/>
      <c r="D33" s="439"/>
      <c r="E33" s="439"/>
      <c r="F33" s="439"/>
      <c r="G33" s="439"/>
      <c r="H33" s="440"/>
      <c r="I33" s="440"/>
      <c r="J33" s="440"/>
      <c r="K33" s="440"/>
      <c r="L33" s="440"/>
      <c r="M33" s="440"/>
      <c r="N33" s="440"/>
    </row>
    <row r="34" spans="1:14" ht="19.5" customHeight="1" x14ac:dyDescent="0.25">
      <c r="A34" s="77"/>
      <c r="B34" s="441" t="s">
        <v>57</v>
      </c>
      <c r="C34" s="441"/>
      <c r="D34" s="441"/>
      <c r="E34" s="441"/>
      <c r="F34" s="441"/>
      <c r="G34" s="441"/>
      <c r="H34" s="438"/>
      <c r="I34" s="438"/>
      <c r="J34" s="438"/>
      <c r="K34" s="438"/>
      <c r="L34" s="438"/>
      <c r="M34" s="438"/>
      <c r="N34" s="438"/>
    </row>
    <row r="35" spans="1:14" ht="39" customHeight="1" x14ac:dyDescent="0.25">
      <c r="A35" s="53" t="s">
        <v>6</v>
      </c>
      <c r="B35" s="76" t="s">
        <v>215</v>
      </c>
      <c r="C35" s="54" t="s">
        <v>95</v>
      </c>
      <c r="D35" s="54" t="s">
        <v>58</v>
      </c>
      <c r="E35" s="54" t="s">
        <v>64</v>
      </c>
      <c r="F35" s="54" t="s">
        <v>64</v>
      </c>
      <c r="G35" s="54" t="s">
        <v>96</v>
      </c>
      <c r="H35" s="54" t="s">
        <v>95</v>
      </c>
      <c r="I35" s="54" t="s">
        <v>64</v>
      </c>
      <c r="J35" s="54" t="s">
        <v>95</v>
      </c>
      <c r="K35" s="54" t="s">
        <v>95</v>
      </c>
      <c r="L35" s="54" t="s">
        <v>95</v>
      </c>
      <c r="M35" s="243">
        <f>M25</f>
        <v>15615</v>
      </c>
      <c r="N35" s="54" t="s">
        <v>10</v>
      </c>
    </row>
    <row r="36" spans="1:14" ht="20.25" customHeight="1" x14ac:dyDescent="0.25">
      <c r="A36" s="442" t="s">
        <v>65</v>
      </c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39">
        <v>2</v>
      </c>
    </row>
    <row r="37" spans="1:14" ht="18.75" customHeight="1" x14ac:dyDescent="0.25">
      <c r="A37" s="442" t="s">
        <v>296</v>
      </c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39" t="s">
        <v>197</v>
      </c>
    </row>
    <row r="38" spans="1:14" ht="20.25" customHeight="1" x14ac:dyDescent="0.25">
      <c r="A38" s="442" t="s">
        <v>297</v>
      </c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39" t="s">
        <v>197</v>
      </c>
    </row>
    <row r="39" spans="1:14" ht="20.25" customHeight="1" x14ac:dyDescent="0.25">
      <c r="A39" s="442" t="s">
        <v>297</v>
      </c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39" t="s">
        <v>197</v>
      </c>
    </row>
    <row r="40" spans="1:14" ht="16.5" customHeight="1" x14ac:dyDescent="0.25">
      <c r="A40" s="442" t="s">
        <v>68</v>
      </c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39">
        <f>N41+N42</f>
        <v>2</v>
      </c>
    </row>
    <row r="41" spans="1:14" ht="20.25" customHeight="1" x14ac:dyDescent="0.25">
      <c r="A41" s="442" t="s">
        <v>69</v>
      </c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39">
        <v>2</v>
      </c>
    </row>
    <row r="42" spans="1:14" ht="18.75" customHeight="1" x14ac:dyDescent="0.25">
      <c r="A42" s="442" t="s">
        <v>70</v>
      </c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39">
        <v>0</v>
      </c>
    </row>
    <row r="43" spans="1:14" ht="32.25" customHeight="1" x14ac:dyDescent="0.25">
      <c r="A43" s="453" t="s">
        <v>221</v>
      </c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</row>
    <row r="44" spans="1:14" ht="45" customHeight="1" x14ac:dyDescent="0.25">
      <c r="A44" s="453" t="s">
        <v>222</v>
      </c>
      <c r="B44" s="452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</row>
    <row r="45" spans="1:14" ht="45.75" customHeight="1" x14ac:dyDescent="0.25">
      <c r="A45" s="451" t="s">
        <v>298</v>
      </c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</row>
    <row r="47" spans="1:14" s="86" customFormat="1" ht="31.5" customHeight="1" x14ac:dyDescent="0.25">
      <c r="A47" s="334" t="s">
        <v>369</v>
      </c>
      <c r="B47" s="334"/>
      <c r="C47" s="334"/>
      <c r="D47" s="105"/>
      <c r="E47" s="105"/>
      <c r="F47" s="339"/>
      <c r="G47" s="339"/>
      <c r="H47" s="334" t="s">
        <v>353</v>
      </c>
      <c r="I47" s="334"/>
      <c r="J47" s="334"/>
    </row>
    <row r="48" spans="1:14" s="86" customFormat="1" ht="15.75" x14ac:dyDescent="0.25">
      <c r="A48" s="106"/>
      <c r="B48" s="148"/>
      <c r="C48" s="84"/>
      <c r="D48" s="102"/>
      <c r="H48" s="94"/>
      <c r="I48" s="94"/>
      <c r="J48" s="94"/>
    </row>
    <row r="49" spans="1:10" s="108" customFormat="1" ht="20.25" customHeight="1" x14ac:dyDescent="0.25">
      <c r="A49" s="107" t="s">
        <v>301</v>
      </c>
      <c r="B49" s="149"/>
      <c r="C49" s="107"/>
      <c r="D49" s="105"/>
      <c r="E49" s="105"/>
      <c r="F49" s="107"/>
      <c r="G49" s="107"/>
      <c r="H49" s="109" t="s">
        <v>288</v>
      </c>
      <c r="I49" s="109"/>
      <c r="J49" s="110"/>
    </row>
    <row r="50" spans="1:10" s="111" customFormat="1" ht="15.75" x14ac:dyDescent="0.25">
      <c r="A50" s="383" t="s">
        <v>370</v>
      </c>
      <c r="B50" s="383"/>
      <c r="C50" s="383"/>
    </row>
  </sheetData>
  <mergeCells count="34">
    <mergeCell ref="B27:N27"/>
    <mergeCell ref="B28:N28"/>
    <mergeCell ref="A2:B2"/>
    <mergeCell ref="A37:M37"/>
    <mergeCell ref="F47:G47"/>
    <mergeCell ref="A38:M38"/>
    <mergeCell ref="A45:N45"/>
    <mergeCell ref="A39:M39"/>
    <mergeCell ref="A40:M40"/>
    <mergeCell ref="A41:M41"/>
    <mergeCell ref="A42:M42"/>
    <mergeCell ref="A43:N43"/>
    <mergeCell ref="A44:N44"/>
    <mergeCell ref="A47:C47"/>
    <mergeCell ref="H47:J47"/>
    <mergeCell ref="B31:N31"/>
    <mergeCell ref="B8:N8"/>
    <mergeCell ref="B9:N9"/>
    <mergeCell ref="B10:N10"/>
    <mergeCell ref="B17:N17"/>
    <mergeCell ref="B26:N26"/>
    <mergeCell ref="B3:N3"/>
    <mergeCell ref="F1:N1"/>
    <mergeCell ref="A4:N4"/>
    <mergeCell ref="A5:A6"/>
    <mergeCell ref="B5:B6"/>
    <mergeCell ref="C5:N5"/>
    <mergeCell ref="B29:N29"/>
    <mergeCell ref="B30:N30"/>
    <mergeCell ref="B34:N34"/>
    <mergeCell ref="A36:M36"/>
    <mergeCell ref="A50:C50"/>
    <mergeCell ref="B32:N32"/>
    <mergeCell ref="B33:N33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Приложение 1</vt:lpstr>
      <vt:lpstr>Приложение 2 Салехард</vt:lpstr>
      <vt:lpstr>Приложение 2 Лабытнанги</vt:lpstr>
      <vt:lpstr>Приложение 2 Ямальский</vt:lpstr>
      <vt:lpstr>Приложение 2 Надым</vt:lpstr>
      <vt:lpstr>Приложение 2 Новый-Уренгой</vt:lpstr>
      <vt:lpstr>Приложение 2 Тарко-Сале</vt:lpstr>
      <vt:lpstr>Приложение 2 Ноябрьск</vt:lpstr>
      <vt:lpstr>Приложение 2 Губкинский</vt:lpstr>
      <vt:lpstr>Приложение 2 Муравленко</vt:lpstr>
      <vt:lpstr>Приложение 2 Тазовский</vt:lpstr>
      <vt:lpstr>Приложение 2 Красноселькуп</vt:lpstr>
      <vt:lpstr>Приложение 2 Шурышкары</vt:lpstr>
      <vt:lpstr>Приложение 2 Аксарка</vt:lpstr>
      <vt:lpstr>Приложение 3</vt:lpstr>
      <vt:lpstr>Приложение 4</vt:lpstr>
      <vt:lpstr>Приложение 5</vt:lpstr>
      <vt:lpstr>'Приложение 2 Аксарка'!Область_печати</vt:lpstr>
      <vt:lpstr>'Приложение 2 Муравленко'!Область_печати</vt:lpstr>
      <vt:lpstr>'Приложение 2 Новый-Уренгой'!Область_печати</vt:lpstr>
      <vt:lpstr>'Приложение 2 Ноябрьск'!Область_печати</vt:lpstr>
      <vt:lpstr>'Приложение 2 Салехард'!Область_печати</vt:lpstr>
      <vt:lpstr>'Приложение 2 Тарко-Сале'!Область_печати</vt:lpstr>
      <vt:lpstr>'Приложение 2 Ямальский'!Область_печати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2017-03-29T12:24:06Z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