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85" windowHeight="11850" tabRatio="806"/>
  </bookViews>
  <sheets>
    <sheet name="Приложение 1" sheetId="2" r:id="rId1"/>
    <sheet name="Приложение 2" sheetId="62" r:id="rId2"/>
    <sheet name="Приложение 3" sheetId="63" r:id="rId3"/>
    <sheet name="Приложение 4" sheetId="65" r:id="rId4"/>
  </sheets>
  <definedNames>
    <definedName name="_xlnm._FilterDatabase" localSheetId="1" hidden="1">'Приложение 2'!$A$6:$Y$185</definedName>
    <definedName name="_xlnm._FilterDatabase" localSheetId="3" hidden="1">'Приложение 4'!$A$5:$Y$5</definedName>
    <definedName name="_xlnm.Print_Titles" localSheetId="0">'Приложение 1'!$A:$U,'Приложение 1'!$5:$8</definedName>
    <definedName name="_xlnm.Print_Area" localSheetId="0">'Приложение 1'!$A$1:$U$41</definedName>
    <definedName name="_xlnm.Print_Area" localSheetId="1">'Приложение 2'!$A$1:$Y$190</definedName>
    <definedName name="_xlnm.Print_Area" localSheetId="2">'Приложение 3'!$A$1:$AC$42</definedName>
  </definedNames>
  <calcPr calcId="152511"/>
</workbook>
</file>

<file path=xl/calcChain.xml><?xml version="1.0" encoding="utf-8"?>
<calcChain xmlns="http://schemas.openxmlformats.org/spreadsheetml/2006/main">
  <c r="B29" i="2" l="1"/>
  <c r="B28" i="2" l="1"/>
  <c r="J54" i="62" l="1"/>
  <c r="H125" i="62"/>
  <c r="H129" i="62"/>
  <c r="H128" i="62"/>
  <c r="H12" i="62"/>
  <c r="H13" i="62"/>
  <c r="H110" i="62" l="1"/>
  <c r="I110" i="62"/>
  <c r="J110" i="62"/>
  <c r="K110" i="62"/>
  <c r="L110" i="62"/>
  <c r="M110" i="62"/>
  <c r="N110" i="62"/>
  <c r="O110" i="62"/>
  <c r="P110" i="62"/>
  <c r="Q110" i="62"/>
  <c r="R110" i="62"/>
  <c r="S110" i="62"/>
  <c r="T110" i="62"/>
  <c r="U110" i="62"/>
  <c r="V110" i="62"/>
  <c r="W110" i="62"/>
  <c r="X110" i="62"/>
  <c r="Y110" i="62"/>
  <c r="G110" i="62"/>
  <c r="B21" i="2" l="1"/>
  <c r="D14" i="2"/>
  <c r="D21" i="2" s="1"/>
  <c r="E14" i="2"/>
  <c r="E21" i="2" s="1"/>
  <c r="F14" i="2"/>
  <c r="F21" i="2" s="1"/>
  <c r="G14" i="2"/>
  <c r="G21" i="2" s="1"/>
  <c r="H14" i="2"/>
  <c r="H21" i="2" s="1"/>
  <c r="I14" i="2"/>
  <c r="I21" i="2" s="1"/>
  <c r="J14" i="2"/>
  <c r="J21" i="2" s="1"/>
  <c r="K14" i="2"/>
  <c r="K21" i="2" s="1"/>
  <c r="L14" i="2"/>
  <c r="L21" i="2" s="1"/>
  <c r="M14" i="2"/>
  <c r="M21" i="2" s="1"/>
  <c r="N14" i="2"/>
  <c r="N21" i="2" s="1"/>
  <c r="O14" i="2"/>
  <c r="O21" i="2" s="1"/>
  <c r="P14" i="2"/>
  <c r="P21" i="2" s="1"/>
  <c r="Q14" i="2"/>
  <c r="Q21" i="2" s="1"/>
  <c r="R14" i="2"/>
  <c r="R21" i="2" s="1"/>
  <c r="S14" i="2"/>
  <c r="S21" i="2" s="1"/>
  <c r="T14" i="2"/>
  <c r="T21" i="2" s="1"/>
  <c r="U14" i="2"/>
  <c r="U21" i="2" s="1"/>
  <c r="C14" i="2"/>
  <c r="C21" i="2" s="1"/>
  <c r="Y168" i="62" l="1"/>
  <c r="X168" i="62"/>
  <c r="W168" i="62"/>
  <c r="V168" i="62"/>
  <c r="U168" i="62"/>
  <c r="T168" i="62"/>
  <c r="S168" i="62"/>
  <c r="R168" i="62"/>
  <c r="Q168" i="62"/>
  <c r="P168" i="62"/>
  <c r="O168" i="62"/>
  <c r="N168" i="62"/>
  <c r="M168" i="62"/>
  <c r="L168" i="62"/>
  <c r="K168" i="62"/>
  <c r="J168" i="62"/>
  <c r="I168" i="62"/>
  <c r="H168" i="62"/>
  <c r="G168" i="62"/>
  <c r="F167" i="62"/>
  <c r="F168" i="62" s="1"/>
  <c r="F107" i="62"/>
  <c r="F106" i="62"/>
  <c r="F105" i="62"/>
  <c r="F104" i="62"/>
  <c r="F172" i="62"/>
  <c r="Y174" i="62"/>
  <c r="X174" i="62"/>
  <c r="W174" i="62"/>
  <c r="V174" i="62"/>
  <c r="U174" i="62"/>
  <c r="T174" i="62"/>
  <c r="S174" i="62"/>
  <c r="R174" i="62"/>
  <c r="Q174" i="62"/>
  <c r="P174" i="62"/>
  <c r="O174" i="62"/>
  <c r="N174" i="62"/>
  <c r="M174" i="62"/>
  <c r="L174" i="62"/>
  <c r="K174" i="62"/>
  <c r="J174" i="62"/>
  <c r="I174" i="62"/>
  <c r="H174" i="62"/>
  <c r="G174" i="62"/>
  <c r="F173" i="62"/>
  <c r="F171" i="62"/>
  <c r="F170" i="62"/>
  <c r="Y165" i="62"/>
  <c r="X165" i="62"/>
  <c r="W165" i="62"/>
  <c r="V165" i="62"/>
  <c r="U165" i="62"/>
  <c r="T165" i="62"/>
  <c r="S165" i="62"/>
  <c r="R165" i="62"/>
  <c r="Q165" i="62"/>
  <c r="P165" i="62"/>
  <c r="O165" i="62"/>
  <c r="N165" i="62"/>
  <c r="M165" i="62"/>
  <c r="L165" i="62"/>
  <c r="K165" i="62"/>
  <c r="J165" i="62"/>
  <c r="I165" i="62"/>
  <c r="H165" i="62"/>
  <c r="G165" i="62"/>
  <c r="F164" i="62"/>
  <c r="F165" i="62" s="1"/>
  <c r="G23" i="62"/>
  <c r="F174" i="62" l="1"/>
  <c r="F10" i="62" l="1"/>
  <c r="F176" i="62" l="1"/>
  <c r="G162" i="62"/>
  <c r="H162" i="62"/>
  <c r="I162" i="62"/>
  <c r="J162" i="62"/>
  <c r="K162" i="62"/>
  <c r="L162" i="62"/>
  <c r="M162" i="62"/>
  <c r="N162" i="62"/>
  <c r="O162" i="62"/>
  <c r="P162" i="62"/>
  <c r="Q162" i="62"/>
  <c r="R162" i="62"/>
  <c r="S162" i="62"/>
  <c r="T162" i="62"/>
  <c r="U162" i="62"/>
  <c r="V162" i="62"/>
  <c r="W162" i="62"/>
  <c r="X162" i="62"/>
  <c r="Y162" i="62"/>
  <c r="G157" i="62"/>
  <c r="H157" i="62"/>
  <c r="I157" i="62"/>
  <c r="J157" i="62"/>
  <c r="K157" i="62"/>
  <c r="L157" i="62"/>
  <c r="M157" i="62"/>
  <c r="N157" i="62"/>
  <c r="O157" i="62"/>
  <c r="P157" i="62"/>
  <c r="Q157" i="62"/>
  <c r="R157" i="62"/>
  <c r="S157" i="62"/>
  <c r="T157" i="62"/>
  <c r="U157" i="62"/>
  <c r="V157" i="62"/>
  <c r="W157" i="62"/>
  <c r="X157" i="62"/>
  <c r="Y157" i="62"/>
  <c r="G152" i="62"/>
  <c r="H152" i="62"/>
  <c r="I152" i="62"/>
  <c r="J152" i="62"/>
  <c r="K152" i="62"/>
  <c r="L152" i="62"/>
  <c r="M152" i="62"/>
  <c r="N152" i="62"/>
  <c r="O152" i="62"/>
  <c r="P152" i="62"/>
  <c r="Q152" i="62"/>
  <c r="R152" i="62"/>
  <c r="S152" i="62"/>
  <c r="T152" i="62"/>
  <c r="U152" i="62"/>
  <c r="V152" i="62"/>
  <c r="W152" i="62"/>
  <c r="X152" i="62"/>
  <c r="Y152" i="62"/>
  <c r="G140" i="62"/>
  <c r="H140" i="62"/>
  <c r="I140" i="62"/>
  <c r="J140" i="62"/>
  <c r="K140" i="62"/>
  <c r="L140" i="62"/>
  <c r="M140" i="62"/>
  <c r="N140" i="62"/>
  <c r="O140" i="62"/>
  <c r="P140" i="62"/>
  <c r="Q140" i="62"/>
  <c r="R140" i="62"/>
  <c r="S140" i="62"/>
  <c r="T140" i="62"/>
  <c r="U140" i="62"/>
  <c r="V140" i="62"/>
  <c r="W140" i="62"/>
  <c r="X140" i="62"/>
  <c r="Y140" i="62"/>
  <c r="G122" i="62"/>
  <c r="H122" i="62"/>
  <c r="I122" i="62"/>
  <c r="J122" i="62"/>
  <c r="K122" i="62"/>
  <c r="L122" i="62"/>
  <c r="M122" i="62"/>
  <c r="N122" i="62"/>
  <c r="O122" i="62"/>
  <c r="P122" i="62"/>
  <c r="Q122" i="62"/>
  <c r="R122" i="62"/>
  <c r="S122" i="62"/>
  <c r="T122" i="62"/>
  <c r="U122" i="62"/>
  <c r="V122" i="62"/>
  <c r="W122" i="62"/>
  <c r="X122" i="62"/>
  <c r="Y122" i="62"/>
  <c r="G113" i="62"/>
  <c r="H113" i="62"/>
  <c r="I113" i="62"/>
  <c r="J113" i="62"/>
  <c r="K113" i="62"/>
  <c r="L113" i="62"/>
  <c r="M113" i="62"/>
  <c r="N113" i="62"/>
  <c r="O113" i="62"/>
  <c r="P113" i="62"/>
  <c r="Q113" i="62"/>
  <c r="R113" i="62"/>
  <c r="S113" i="62"/>
  <c r="T113" i="62"/>
  <c r="U113" i="62"/>
  <c r="V113" i="62"/>
  <c r="W113" i="62"/>
  <c r="X113" i="62"/>
  <c r="Y113" i="62"/>
  <c r="G102" i="62"/>
  <c r="H102" i="62"/>
  <c r="I102" i="62"/>
  <c r="J102" i="62"/>
  <c r="K102" i="62"/>
  <c r="L102" i="62"/>
  <c r="M102" i="62"/>
  <c r="N102" i="62"/>
  <c r="O102" i="62"/>
  <c r="P102" i="62"/>
  <c r="Q102" i="62"/>
  <c r="R102" i="62"/>
  <c r="S102" i="62"/>
  <c r="T102" i="62"/>
  <c r="U102" i="62"/>
  <c r="V102" i="62"/>
  <c r="W102" i="62"/>
  <c r="X102" i="62"/>
  <c r="Y102" i="62"/>
  <c r="G67" i="62"/>
  <c r="H67" i="62"/>
  <c r="I67" i="62"/>
  <c r="J67" i="62"/>
  <c r="K67" i="62"/>
  <c r="L67" i="62"/>
  <c r="M67" i="62"/>
  <c r="N67" i="62"/>
  <c r="O67" i="62"/>
  <c r="P67" i="62"/>
  <c r="Q67" i="62"/>
  <c r="R67" i="62"/>
  <c r="S67" i="62"/>
  <c r="T67" i="62"/>
  <c r="U67" i="62"/>
  <c r="V67" i="62"/>
  <c r="W67" i="62"/>
  <c r="X67" i="62"/>
  <c r="Y67" i="62"/>
  <c r="G61" i="62"/>
  <c r="H61" i="62"/>
  <c r="I61" i="62"/>
  <c r="J61" i="62"/>
  <c r="K61" i="62"/>
  <c r="L61" i="62"/>
  <c r="M61" i="62"/>
  <c r="N61" i="62"/>
  <c r="O61" i="62"/>
  <c r="P61" i="62"/>
  <c r="Q61" i="62"/>
  <c r="R61" i="62"/>
  <c r="S61" i="62"/>
  <c r="T61" i="62"/>
  <c r="U61" i="62"/>
  <c r="V61" i="62"/>
  <c r="W61" i="62"/>
  <c r="X61" i="62"/>
  <c r="Y61" i="62"/>
  <c r="G57" i="62"/>
  <c r="H57" i="62"/>
  <c r="I57" i="62"/>
  <c r="J57" i="62"/>
  <c r="K57" i="62"/>
  <c r="L57" i="62"/>
  <c r="M57" i="62"/>
  <c r="N57" i="62"/>
  <c r="O57" i="62"/>
  <c r="P57" i="62"/>
  <c r="Q57" i="62"/>
  <c r="R57" i="62"/>
  <c r="S57" i="62"/>
  <c r="T57" i="62"/>
  <c r="U57" i="62"/>
  <c r="V57" i="62"/>
  <c r="W57" i="62"/>
  <c r="X57" i="62"/>
  <c r="Y57" i="62"/>
  <c r="G54" i="62"/>
  <c r="H54" i="62"/>
  <c r="I54" i="62"/>
  <c r="K54" i="62"/>
  <c r="L54" i="62"/>
  <c r="M54" i="62"/>
  <c r="N54" i="62"/>
  <c r="O54" i="62"/>
  <c r="P54" i="62"/>
  <c r="Q54" i="62"/>
  <c r="R54" i="62"/>
  <c r="S54" i="62"/>
  <c r="T54" i="62"/>
  <c r="U54" i="62"/>
  <c r="V54" i="62"/>
  <c r="W54" i="62"/>
  <c r="X54" i="62"/>
  <c r="Y54" i="62"/>
  <c r="H48" i="62"/>
  <c r="I48" i="62"/>
  <c r="J48" i="62"/>
  <c r="K48" i="62"/>
  <c r="L48" i="62"/>
  <c r="M48" i="62"/>
  <c r="N48" i="62"/>
  <c r="O48" i="62"/>
  <c r="P48" i="62"/>
  <c r="Q48" i="62"/>
  <c r="R48" i="62"/>
  <c r="S48" i="62"/>
  <c r="T48" i="62"/>
  <c r="U48" i="62"/>
  <c r="V48" i="62"/>
  <c r="W48" i="62"/>
  <c r="X48" i="62"/>
  <c r="Y48" i="62"/>
  <c r="G42" i="62"/>
  <c r="H42" i="62"/>
  <c r="I42" i="62"/>
  <c r="J42" i="62"/>
  <c r="K42" i="62"/>
  <c r="L42" i="62"/>
  <c r="M42" i="62"/>
  <c r="N42" i="62"/>
  <c r="O42" i="62"/>
  <c r="P42" i="62"/>
  <c r="Q42" i="62"/>
  <c r="R42" i="62"/>
  <c r="S42" i="62"/>
  <c r="T42" i="62"/>
  <c r="U42" i="62"/>
  <c r="V42" i="62"/>
  <c r="W42" i="62"/>
  <c r="X42" i="62"/>
  <c r="Y42" i="62"/>
  <c r="F41" i="62"/>
  <c r="G34" i="62"/>
  <c r="H34" i="62"/>
  <c r="I34" i="62"/>
  <c r="J34" i="62"/>
  <c r="K34" i="62"/>
  <c r="L34" i="62"/>
  <c r="M34" i="62"/>
  <c r="N34" i="62"/>
  <c r="O34" i="62"/>
  <c r="P34" i="62"/>
  <c r="Q34" i="62"/>
  <c r="R34" i="62"/>
  <c r="S34" i="62"/>
  <c r="T34" i="62"/>
  <c r="U34" i="62"/>
  <c r="V34" i="62"/>
  <c r="W34" i="62"/>
  <c r="X34" i="62"/>
  <c r="Y34" i="62"/>
  <c r="G26" i="62"/>
  <c r="H26" i="62"/>
  <c r="I26" i="62"/>
  <c r="J26" i="62"/>
  <c r="K26" i="62"/>
  <c r="L26" i="62"/>
  <c r="M26" i="62"/>
  <c r="N26" i="62"/>
  <c r="O26" i="62"/>
  <c r="P26" i="62"/>
  <c r="Q26" i="62"/>
  <c r="R26" i="62"/>
  <c r="S26" i="62"/>
  <c r="T26" i="62"/>
  <c r="U26" i="62"/>
  <c r="V26" i="62"/>
  <c r="W26" i="62"/>
  <c r="X26" i="62"/>
  <c r="Y26" i="62"/>
  <c r="H23" i="62"/>
  <c r="I23" i="62"/>
  <c r="J23" i="62"/>
  <c r="K23" i="62"/>
  <c r="L23" i="62"/>
  <c r="M23" i="62"/>
  <c r="N23" i="62"/>
  <c r="O23" i="62"/>
  <c r="P23" i="62"/>
  <c r="Q23" i="62"/>
  <c r="R23" i="62"/>
  <c r="S23" i="62"/>
  <c r="T23" i="62"/>
  <c r="U23" i="62"/>
  <c r="V23" i="62"/>
  <c r="W23" i="62"/>
  <c r="X23" i="62"/>
  <c r="Y23" i="62"/>
  <c r="F56" i="62"/>
  <c r="F57" i="62" s="1"/>
  <c r="F66" i="62"/>
  <c r="F160" i="62"/>
  <c r="F161" i="62"/>
  <c r="F159" i="62"/>
  <c r="F155" i="62"/>
  <c r="F156" i="62"/>
  <c r="F154" i="62"/>
  <c r="F145" i="62"/>
  <c r="F146" i="62"/>
  <c r="F147" i="62"/>
  <c r="F148" i="62"/>
  <c r="F149" i="62"/>
  <c r="F150" i="62"/>
  <c r="F151" i="62"/>
  <c r="F144" i="62"/>
  <c r="F136" i="62"/>
  <c r="F137" i="62"/>
  <c r="F138" i="62"/>
  <c r="F139" i="62"/>
  <c r="F131" i="62"/>
  <c r="F132" i="62"/>
  <c r="F133" i="62"/>
  <c r="F134" i="62"/>
  <c r="F135" i="62"/>
  <c r="F125" i="62"/>
  <c r="F126" i="62"/>
  <c r="F127" i="62"/>
  <c r="F128" i="62"/>
  <c r="F129" i="62"/>
  <c r="F130" i="62"/>
  <c r="F124" i="62"/>
  <c r="F118" i="62"/>
  <c r="F119" i="62"/>
  <c r="F120" i="62"/>
  <c r="F121" i="62"/>
  <c r="F117" i="62"/>
  <c r="F112" i="62"/>
  <c r="F113" i="62" s="1"/>
  <c r="F109" i="62"/>
  <c r="F108" i="62"/>
  <c r="F72" i="62"/>
  <c r="F73" i="62"/>
  <c r="F74" i="62"/>
  <c r="F75" i="62"/>
  <c r="F76" i="62"/>
  <c r="F77" i="62"/>
  <c r="F78" i="62"/>
  <c r="F79" i="62"/>
  <c r="F80" i="62"/>
  <c r="F81" i="62"/>
  <c r="F82" i="62"/>
  <c r="F83" i="62"/>
  <c r="F84" i="62"/>
  <c r="F85" i="62"/>
  <c r="F86" i="62"/>
  <c r="F87" i="62"/>
  <c r="F88" i="62"/>
  <c r="F89" i="62"/>
  <c r="F90" i="62"/>
  <c r="F91" i="62"/>
  <c r="F92" i="62"/>
  <c r="F93" i="62"/>
  <c r="F94" i="62"/>
  <c r="F95" i="62"/>
  <c r="F96" i="62"/>
  <c r="F97" i="62"/>
  <c r="F98" i="62"/>
  <c r="F99" i="62"/>
  <c r="F100" i="62"/>
  <c r="F101" i="62"/>
  <c r="F71" i="62"/>
  <c r="F64" i="62"/>
  <c r="F65" i="62"/>
  <c r="F63" i="62"/>
  <c r="F60" i="62"/>
  <c r="F59" i="62"/>
  <c r="F51" i="62"/>
  <c r="F52" i="62"/>
  <c r="F53" i="62"/>
  <c r="F50" i="62"/>
  <c r="F45" i="62"/>
  <c r="F46" i="62"/>
  <c r="F47" i="62"/>
  <c r="F37" i="62"/>
  <c r="F38" i="62"/>
  <c r="F39" i="62"/>
  <c r="F40" i="62"/>
  <c r="F36" i="62"/>
  <c r="F29" i="62"/>
  <c r="F30" i="62"/>
  <c r="F31" i="62"/>
  <c r="F32" i="62"/>
  <c r="F33" i="62"/>
  <c r="F28" i="62"/>
  <c r="F25" i="62"/>
  <c r="F26" i="62" s="1"/>
  <c r="F11" i="62"/>
  <c r="F12" i="62"/>
  <c r="F13" i="62"/>
  <c r="F14" i="62"/>
  <c r="F15" i="62"/>
  <c r="F16" i="62"/>
  <c r="F17" i="62"/>
  <c r="F18" i="62"/>
  <c r="F19" i="62"/>
  <c r="F20" i="62"/>
  <c r="F21" i="62"/>
  <c r="F22" i="62"/>
  <c r="B17" i="2"/>
  <c r="F110" i="62" l="1"/>
  <c r="Y141" i="62"/>
  <c r="U24" i="2" s="1"/>
  <c r="I141" i="62"/>
  <c r="E24" i="2" s="1"/>
  <c r="X114" i="62"/>
  <c r="T25" i="2" s="1"/>
  <c r="T114" i="62"/>
  <c r="P25" i="2" s="1"/>
  <c r="P114" i="62"/>
  <c r="L25" i="2" s="1"/>
  <c r="G114" i="62"/>
  <c r="C25" i="2" s="1"/>
  <c r="L114" i="62"/>
  <c r="H25" i="2" s="1"/>
  <c r="S141" i="62"/>
  <c r="O24" i="2" s="1"/>
  <c r="K141" i="62"/>
  <c r="G24" i="2" s="1"/>
  <c r="W141" i="62"/>
  <c r="S24" i="2" s="1"/>
  <c r="U141" i="62"/>
  <c r="Q24" i="2" s="1"/>
  <c r="O141" i="62"/>
  <c r="K24" i="2" s="1"/>
  <c r="G175" i="62"/>
  <c r="C26" i="2" s="1"/>
  <c r="Y114" i="62"/>
  <c r="S114" i="62"/>
  <c r="O25" i="2" s="1"/>
  <c r="M114" i="62"/>
  <c r="I25" i="2" s="1"/>
  <c r="K114" i="62"/>
  <c r="G25" i="2" s="1"/>
  <c r="I114" i="62"/>
  <c r="E25" i="2" s="1"/>
  <c r="X175" i="62"/>
  <c r="T26" i="2" s="1"/>
  <c r="V175" i="62"/>
  <c r="R26" i="2" s="1"/>
  <c r="T175" i="62"/>
  <c r="P26" i="2" s="1"/>
  <c r="R175" i="62"/>
  <c r="N26" i="2" s="1"/>
  <c r="P175" i="62"/>
  <c r="L26" i="2" s="1"/>
  <c r="N175" i="62"/>
  <c r="J26" i="2" s="1"/>
  <c r="L175" i="62"/>
  <c r="H26" i="2" s="1"/>
  <c r="J175" i="62"/>
  <c r="F26" i="2" s="1"/>
  <c r="H175" i="62"/>
  <c r="W114" i="62"/>
  <c r="S25" i="2" s="1"/>
  <c r="U114" i="62"/>
  <c r="Q25" i="2" s="1"/>
  <c r="Y175" i="62"/>
  <c r="U26" i="2" s="1"/>
  <c r="W175" i="62"/>
  <c r="S26" i="2" s="1"/>
  <c r="U175" i="62"/>
  <c r="Q26" i="2" s="1"/>
  <c r="S175" i="62"/>
  <c r="O26" i="2" s="1"/>
  <c r="Q175" i="62"/>
  <c r="M26" i="2" s="1"/>
  <c r="O175" i="62"/>
  <c r="K26" i="2" s="1"/>
  <c r="M175" i="62"/>
  <c r="I26" i="2" s="1"/>
  <c r="K175" i="62"/>
  <c r="G26" i="2" s="1"/>
  <c r="I175" i="62"/>
  <c r="E26" i="2" s="1"/>
  <c r="Q114" i="62"/>
  <c r="M25" i="2" s="1"/>
  <c r="O114" i="62"/>
  <c r="K25" i="2" s="1"/>
  <c r="X141" i="62"/>
  <c r="T24" i="2" s="1"/>
  <c r="V141" i="62"/>
  <c r="R24" i="2" s="1"/>
  <c r="T141" i="62"/>
  <c r="P24" i="2" s="1"/>
  <c r="R141" i="62"/>
  <c r="N24" i="2" s="1"/>
  <c r="Q141" i="62"/>
  <c r="M24" i="2" s="1"/>
  <c r="P141" i="62"/>
  <c r="L24" i="2" s="1"/>
  <c r="N141" i="62"/>
  <c r="J24" i="2" s="1"/>
  <c r="M141" i="62"/>
  <c r="I24" i="2" s="1"/>
  <c r="L141" i="62"/>
  <c r="H24" i="2" s="1"/>
  <c r="J141" i="62"/>
  <c r="F24" i="2" s="1"/>
  <c r="F102" i="62"/>
  <c r="F140" i="62"/>
  <c r="F157" i="62"/>
  <c r="F34" i="62"/>
  <c r="V114" i="62"/>
  <c r="R25" i="2" s="1"/>
  <c r="R114" i="62"/>
  <c r="N25" i="2" s="1"/>
  <c r="N114" i="62"/>
  <c r="J25" i="2" s="1"/>
  <c r="J114" i="62"/>
  <c r="F25" i="2" s="1"/>
  <c r="H141" i="62"/>
  <c r="D24" i="2" s="1"/>
  <c r="F54" i="62"/>
  <c r="F67" i="62"/>
  <c r="F162" i="62"/>
  <c r="F152" i="62"/>
  <c r="H114" i="62"/>
  <c r="D25" i="2" s="1"/>
  <c r="F61" i="62"/>
  <c r="F122" i="62"/>
  <c r="G141" i="62"/>
  <c r="C24" i="2" s="1"/>
  <c r="X68" i="62"/>
  <c r="T23" i="2" s="1"/>
  <c r="V68" i="62"/>
  <c r="R23" i="2" s="1"/>
  <c r="T68" i="62"/>
  <c r="P23" i="2" s="1"/>
  <c r="R68" i="62"/>
  <c r="N23" i="2" s="1"/>
  <c r="P68" i="62"/>
  <c r="N68" i="62"/>
  <c r="J23" i="2" s="1"/>
  <c r="L68" i="62"/>
  <c r="J68" i="62"/>
  <c r="F23" i="2" s="1"/>
  <c r="H68" i="62"/>
  <c r="D23" i="2" s="1"/>
  <c r="F42" i="62"/>
  <c r="Y68" i="62"/>
  <c r="W68" i="62"/>
  <c r="S23" i="2" s="1"/>
  <c r="U68" i="62"/>
  <c r="Q23" i="2" s="1"/>
  <c r="S68" i="62"/>
  <c r="Q68" i="62"/>
  <c r="M23" i="2" s="1"/>
  <c r="O68" i="62"/>
  <c r="K23" i="2" s="1"/>
  <c r="M68" i="62"/>
  <c r="K68" i="62"/>
  <c r="I68" i="62"/>
  <c r="F23" i="62"/>
  <c r="D26" i="2" l="1"/>
  <c r="H177" i="62"/>
  <c r="F114" i="62"/>
  <c r="J22" i="2"/>
  <c r="R22" i="2"/>
  <c r="N22" i="2"/>
  <c r="S22" i="2"/>
  <c r="F22" i="2"/>
  <c r="K22" i="2"/>
  <c r="I177" i="62"/>
  <c r="E23" i="2"/>
  <c r="E22" i="2" s="1"/>
  <c r="M22" i="2"/>
  <c r="Y177" i="62"/>
  <c r="U23" i="2"/>
  <c r="L177" i="62"/>
  <c r="H23" i="2"/>
  <c r="H22" i="2" s="1"/>
  <c r="P22" i="2"/>
  <c r="S177" i="62"/>
  <c r="O23" i="2"/>
  <c r="O22" i="2" s="1"/>
  <c r="K177" i="62"/>
  <c r="G23" i="2"/>
  <c r="G22" i="2" s="1"/>
  <c r="M177" i="62"/>
  <c r="I23" i="2"/>
  <c r="I22" i="2" s="1"/>
  <c r="Q22" i="2"/>
  <c r="D22" i="2"/>
  <c r="P177" i="62"/>
  <c r="L23" i="2"/>
  <c r="L22" i="2" s="1"/>
  <c r="T22" i="2"/>
  <c r="U25" i="2"/>
  <c r="B25" i="2" s="1"/>
  <c r="B24" i="2"/>
  <c r="W177" i="62"/>
  <c r="X177" i="62"/>
  <c r="U177" i="62"/>
  <c r="Q177" i="62"/>
  <c r="F175" i="62"/>
  <c r="J177" i="62"/>
  <c r="R177" i="62"/>
  <c r="O177" i="62"/>
  <c r="N177" i="62"/>
  <c r="V177" i="62"/>
  <c r="T177" i="62"/>
  <c r="F141" i="62"/>
  <c r="U22" i="2" l="1"/>
  <c r="B11" i="2" l="1"/>
  <c r="B12" i="2"/>
  <c r="R13" i="2" l="1"/>
  <c r="P13" i="2"/>
  <c r="Q13" i="2"/>
  <c r="L13" i="2"/>
  <c r="M13" i="2"/>
  <c r="K13" i="2"/>
  <c r="E13" i="2" l="1"/>
  <c r="O13" i="2" l="1"/>
  <c r="B9" i="2" l="1"/>
  <c r="U13" i="2"/>
  <c r="C13" i="2" l="1"/>
  <c r="B15" i="2" l="1"/>
  <c r="B19" i="2"/>
  <c r="T13" i="2" l="1"/>
  <c r="S13" i="2"/>
  <c r="N13" i="2"/>
  <c r="I13" i="2"/>
  <c r="H13" i="2"/>
  <c r="G13" i="2"/>
  <c r="F13" i="2"/>
  <c r="D13" i="2"/>
  <c r="J13" i="2"/>
  <c r="B26" i="2"/>
  <c r="B10" i="2"/>
  <c r="B13" i="2" l="1"/>
  <c r="G48" i="62"/>
  <c r="G68" i="62" s="1"/>
  <c r="C23" i="2" s="1"/>
  <c r="F44" i="62"/>
  <c r="F48" i="62" s="1"/>
  <c r="F68" i="62" s="1"/>
  <c r="F177" i="62" s="1"/>
  <c r="G177" i="62" l="1"/>
  <c r="C22" i="2" l="1"/>
  <c r="B22" i="2" s="1"/>
  <c r="B23" i="2"/>
</calcChain>
</file>

<file path=xl/sharedStrings.xml><?xml version="1.0" encoding="utf-8"?>
<sst xmlns="http://schemas.openxmlformats.org/spreadsheetml/2006/main" count="2794" uniqueCount="827">
  <si>
    <t>Всего услуг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</si>
  <si>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</si>
  <si>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</si>
  <si>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</si>
  <si>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</si>
  <si>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</si>
  <si>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Муравленко</t>
  </si>
  <si>
    <t>МО г. Лабытнанги</t>
  </si>
  <si>
    <t>МО г. Губкинский</t>
  </si>
  <si>
    <t>МО Ямальский район (п. Яр-Сале)</t>
  </si>
  <si>
    <t>МО Красноселькупский район</t>
  </si>
  <si>
    <t>МО Шурышкарский район</t>
  </si>
  <si>
    <t>МО Тазовский район</t>
  </si>
  <si>
    <t>№ п/п</t>
  </si>
  <si>
    <t xml:space="preserve">Наименование услуг          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</si>
  <si>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</si>
  <si>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</si>
  <si>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</si>
  <si>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</si>
  <si>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</si>
  <si>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</si>
  <si>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</si>
  <si>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</si>
  <si>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</si>
  <si>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------------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</si>
  <si>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</si>
  <si>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</si>
  <si>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</si>
  <si>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</si>
  <si>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</si>
  <si>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</si>
  <si>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</si>
  <si>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</si>
  <si>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</si>
  <si>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</si>
  <si>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</si>
  <si>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</si>
  <si>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</si>
  <si>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</si>
  <si>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</si>
  <si>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</si>
  <si>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</si>
  <si>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</si>
  <si>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</si>
  <si>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</si>
  <si>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</si>
  <si>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</si>
  <si>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</si>
  <si>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</si>
  <si>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</si>
  <si>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</si>
  <si>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</si>
  <si>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</si>
  <si>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</si>
  <si>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</si>
  <si>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</si>
  <si>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Условия предоставления  услуги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</si>
  <si>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</si>
  <si>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</si>
  <si>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</si>
  <si>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</si>
  <si>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</si>
  <si>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Общая площадь (кв. м).</t>
  </si>
  <si>
    <t>Наличие возможности предварительной записи в МФЦ</t>
  </si>
  <si>
    <t>Наличие электронной системы управления очередью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</si>
  <si>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</si>
  <si>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</si>
  <si>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</si>
  <si>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</si>
  <si>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</si>
  <si>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</si>
  <si>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</si>
  <si>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</si>
  <si>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</si>
  <si>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</si>
  <si>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</si>
  <si>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</si>
  <si>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</si>
  <si>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</si>
  <si>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</si>
  <si>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ГУ ЯНАО "МФЦ"</t>
  </si>
  <si>
    <t>Адрес (индекс, город, улица, № дома)</t>
  </si>
  <si>
    <t>629001,
г. Салехард,
ул. Броднева, д.15</t>
  </si>
  <si>
    <t>Вострикова Ольга Анатольевна</t>
  </si>
  <si>
    <t>Гаряева Татьяна Николаевна</t>
  </si>
  <si>
    <t>Мотрич Алла Леонтьевна</t>
  </si>
  <si>
    <t>Отсутствует</t>
  </si>
  <si>
    <t>(34996) 31270</t>
  </si>
  <si>
    <t>Есть</t>
  </si>
  <si>
    <t>vostrikova-oa@mfc.yanao.ru</t>
  </si>
  <si>
    <t>kondratieva-iv@mfc.yanao.ru</t>
  </si>
  <si>
    <t>garyaeva-tn@mfc.yanao.ru</t>
  </si>
  <si>
    <t xml:space="preserve">motrich-al@mfc.yanao.ru </t>
  </si>
  <si>
    <t>----</t>
  </si>
  <si>
    <t>1</t>
  </si>
  <si>
    <t>629850, г. Тарко-Сале,
мк-н Комсомольский, д. 5а</t>
  </si>
  <si>
    <t>Таблица № 1</t>
  </si>
  <si>
    <t>Таблица № 3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</si>
  <si>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</si>
  <si>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</si>
  <si>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</si>
  <si>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</si>
  <si>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</si>
  <si>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</si>
  <si>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</si>
  <si>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</si>
  <si>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</si>
  <si>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Обеспечение оздоровления неработающих пенсионеров, проживающих на территории Ямало-Ненецкого автономного округа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</si>
  <si>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</si>
  <si>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</si>
  <si>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</si>
  <si>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</si>
  <si>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</si>
  <si>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</si>
  <si>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</si>
  <si>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</si>
  <si>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</si>
  <si>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</si>
  <si>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</si>
  <si>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</si>
  <si>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</si>
  <si>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</si>
  <si>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</si>
  <si>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</si>
  <si>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</si>
  <si>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</si>
  <si>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</si>
  <si>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</si>
  <si>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</si>
  <si>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</si>
  <si>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</si>
  <si>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</si>
  <si>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</si>
  <si>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</si>
  <si>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</si>
  <si>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</si>
  <si>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</si>
  <si>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</si>
  <si>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nasonova-ia@mfc.yanao.ru</t>
  </si>
  <si>
    <t>_</t>
  </si>
  <si>
    <t>Реализовано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</si>
  <si>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</si>
  <si>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</si>
  <si>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</si>
  <si>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</si>
  <si>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</si>
  <si>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</si>
  <si>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</si>
  <si>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</si>
  <si>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</si>
  <si>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Горбунова Мария Валерьевна</t>
  </si>
  <si>
    <t>(34940) 24620</t>
  </si>
  <si>
    <t>(34932) 22175</t>
  </si>
  <si>
    <t>(34994) 21391</t>
  </si>
  <si>
    <t>Журавская Марина Андреевна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</si>
  <si>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</si>
  <si>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</si>
  <si>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</si>
  <si>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</si>
  <si>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</si>
  <si>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t>(34936) 31551</t>
  </si>
  <si>
    <t xml:space="preserve">gorbunova-mv@mfc.yanao.ru </t>
  </si>
  <si>
    <t xml:space="preserve">ghuravskaya-ma@mfc.yanao.ru </t>
  </si>
  <si>
    <t>Цыганок Галина Ивановна</t>
  </si>
  <si>
    <t>Прием запроса о предоставлении справки об исполнении налогоплательщиком (плательщиком сборов, налоговым агентом) обязанности по уплате налогов, сборов, пеней, штрафов, процентов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</si>
  <si>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</si>
  <si>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Предоставление сведений, содержащихся в Едином государственном реестре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</si>
  <si>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</si>
  <si>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Осуществление в установленном порядке выдачи выписок из реестра федерального имущества</t>
  </si>
  <si>
    <t>Информирование 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</si>
  <si>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обращений по вопросам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</si>
  <si>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гражданско-правовых договоров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</si>
  <si>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</si>
  <si>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Прием отчета (расчета)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</si>
  <si>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</si>
  <si>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страхователей и снятие с учета страхователей - физических лиц, заключивших трудовой договор с работником</t>
  </si>
  <si>
    <t xml:space="preserve"> Администрация муниципального образования город Салехард в сфере  земельных отношений</t>
  </si>
  <si>
    <t>Постановка граждан, имеющих трех и более детей, на учет в целях предоставления земельных участков, находящихся в государственной и муниципальной собственности на территории муниципального образования город Салехард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</si>
  <si>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</t>
  </si>
  <si>
    <t>Предоставление мер социальной поддержки отдельным категория граждан</t>
  </si>
  <si>
    <t>Наличие элементов фирменного стиля "Мои  документы" (информационные таблички, стенды, вывески указатели, и т.д.)</t>
  </si>
  <si>
    <t>Реализовано (в рамках услуг, оказываемых посредством АИС "ЕЦУ", кроме фактов досудебного обжалования нарушений)</t>
  </si>
  <si>
    <t>МО Приуральский район</t>
  </si>
  <si>
    <t xml:space="preserve">Бешкильцев Сергей Владимирович </t>
  </si>
  <si>
    <t>(34993) 22139</t>
  </si>
  <si>
    <t>beshkilsev-sv@mfc.yanao.ru</t>
  </si>
  <si>
    <t>(34997) 24327</t>
  </si>
  <si>
    <t>(34995) 02212</t>
  </si>
  <si>
    <t>(34938) 27008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</si>
  <si>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</si>
  <si>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Количество услуг реализованных в автоматизированной информационной системе, в т.ч.</t>
  </si>
  <si>
    <t>Прием запроса на предоставление справки об исполнении налогоплательщиком (плательщиком сборов, налоговым агентом) обязанности по уплате налогов, сборов, пеней и штрафов</t>
  </si>
  <si>
    <t>Государственная услуга по выдаче справок о наличии (отсутствии) судимости и (или) факта уголовного преследования либо о прекращении уголовного преследования, о нахождении в розыске</t>
  </si>
  <si>
    <t>Прием документов для постановки иностранных граждан и лиц без гражданства на учет по месту пребывания</t>
  </si>
  <si>
    <t>Прием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</si>
  <si>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</si>
  <si>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доступа).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</si>
  <si>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</si>
  <si>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Осуществление приема и учета уведомлений о начале осуществления юридическими лицами и индивидуальными предпринимателями отдельных видов работ и услуг, указанных в перечне, предусмотренном постановлением Правительства Российской Федерации от 16 июля 2009 г.</t>
  </si>
  <si>
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</si>
  <si>
    <t>Предоставление сведений,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указанного реестра, за исключением сведений, содержащих сведения ограниченного доступа)</t>
  </si>
  <si>
    <t>Управление Федеральной службы судебных приставов России по Ямало-Ненецкому автономному округу</t>
  </si>
  <si>
    <t>Харгатаев Андрей Николаевич</t>
  </si>
  <si>
    <t>hargataev-an@mfc.yanao.ru</t>
  </si>
  <si>
    <t>Оформление и выдача удостоверений ветерана Великой Отечественной войны единого образца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</si>
  <si>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впоследствие ядерных испытаний на Семипалатинском полигоне, и направлениев МЧС Российской Федерации представления об оформлении и выдаче удостоверения</t>
  </si>
  <si>
    <t>Выдача удостоверений многодетной семьи</t>
  </si>
  <si>
    <t>Регистрация заявителей в Единой системе идентификации и аутентификации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</si>
  <si>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</si>
  <si>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</si>
  <si>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Прием заявления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</si>
  <si>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Федерации из негосударственного пенсионного фонда для передачи ему средств пенсионных накоплений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</si>
  <si>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</si>
  <si>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</si>
  <si>
    <t xml:space="preserve">
</t>
  </si>
  <si>
    <t>Департамент природно-ресурсного регулирования, лесных отношениий и развития нефтегазового комплекса Ямало-Ненецкого автономного округа</t>
  </si>
  <si>
    <t>Управление и распоряжение земельными участками, находящимися в муниципальной собственности</t>
  </si>
  <si>
    <t>Предоставление компенсации расходов на оплату стоимости проезда к месту отдыха на территории РФ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</si>
  <si>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Назначение и выплата пособия по временной нетрудоспособности в случае прекращения деятельности страхователем на день обращения застрахованного лица за пособием по временной нетрудоспособности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</si>
  <si>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Назначение и выплата пособия по беременности и родам в случае прекращения деятельности страхователем на день обращения застрахованного лица за пособием по беременности и родам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</si>
  <si>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документов**</t>
  </si>
  <si>
    <t>Прием запроса на предоставление справки о состоянии расчетов по налогам, сборам, пеням и штрафам**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</si>
  <si>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Федерации**</t>
  </si>
  <si>
    <t>Прием запроса на проведение сверки расчетов с налогоплательщиками**</t>
  </si>
  <si>
    <t>Прием от налогоплательщиков налоговых деклараций (расчетов), проставление отметки о принятии отчетности**</t>
  </si>
  <si>
    <t>Прием письменных заявлений налогоплательщиков и документов, подтверждающих их право на получение имущественного налогового вычета у работодателя, выдача уведомлений**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</si>
  <si>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сведения**</t>
  </si>
  <si>
    <t>Регистрация и снятие с учета страхователей – физических лиц, обязанных уплачивать взносы в связи с заключением гражданско-правового договора**</t>
  </si>
  <si>
    <t>Перевод жилого помещения в нежилое помещение и нежилого помещения в жилое помещение**</t>
  </si>
  <si>
    <t>Согласование переустройства и (или) перепланировки жилого помещения**</t>
  </si>
  <si>
    <t>Прием заявлений, документов, а также постановка граждан на учет в качестве нуждающихся в жилых помещениях**</t>
  </si>
  <si>
    <t>Прием заявления о заключении брака**</t>
  </si>
  <si>
    <t>Выдача повторного свидетельства о государственной регистрации акта гражданского состояния**</t>
  </si>
  <si>
    <t>Прием заявления о расторжении брака по взаимному согласию супругов, не имеющих общих детей, не достигших совершеннолетия**</t>
  </si>
  <si>
    <t>Прием заявлений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пенсии**</t>
  </si>
  <si>
    <t>Государственная услуга по выдаче гражданину Российской Федерации разрешения на хранение и ношение спортивного огнестрельного длинноствольного оружия, охотничьего огнестрельного длинноствольного оружия, используемого для занятий спортом, спортивного пневматического оружия с дульной энергией свыше 7,5 Дж и патронов к нему**</t>
  </si>
  <si>
    <t>Предоставление застрахованным лицам информации (справок) о видах и размерах получаемых пенсий и иных выплат, а также информации, подтверждающей право федерального льготника на получение набора социальных услуг**</t>
  </si>
  <si>
    <t>Предоставление застрахованным лицам информации о порядке обращения за установлением пенсий и перечне необходимых для этого документов**</t>
  </si>
  <si>
    <t>Услуга по регистрации автомототранспортных средств и прицепов к ним**</t>
  </si>
  <si>
    <t>Прием расчет по начисленным и уплаченным страховым взносам на обязательное социальное страхование на случай временной нетрудоспособности в связи с материнством и по обязательному социальному страхованию от несчастных случаем на производстве и профессиональных заболеваний, а также по расходам на выплату страхового обеспечения (форма 4-ФСС РФ)**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</si>
  <si>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материнством**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</si>
  <si>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материнством (форма-4а-ФСС РФ)**</t>
  </si>
  <si>
    <t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 либо в случае невозможности его выплаты страхователем в связи с недостаточностью денежных средств на его счете в кредитной организации и применением очередности списания денежных средств со счета, предусмотренной Гражданским кодексом Российской Федерации**</t>
  </si>
  <si>
    <t>Получение информации из ГИС ГМП о задолженностях заявителя по начислениям**</t>
  </si>
  <si>
    <t>Предоставление информации о форме собственности на недвижимое и движимое имущество, находящееся в собственности муниципального образования**</t>
  </si>
  <si>
    <t>Предоставление информации о муниципальном имуществе, за исключением жилищного фонда и земельных участков**</t>
  </si>
  <si>
    <t>Запись на обзорные, тематические и интерактивные экскурсии**</t>
  </si>
  <si>
    <t>Перевод жилого помещения в нежилое помещение и нежилого помещения в жилое помещение (Типизация)**</t>
  </si>
  <si>
    <t>Предоставление информации об очередности предоставления жилых помещений на условиях социального найма**</t>
  </si>
  <si>
    <t>Рассмотрение обращений налогоплательщиков и налоговых агентов по вопросам применения муниципальных правовых актов о местных налогах и сборах**</t>
  </si>
  <si>
    <t>Предоставление социальных выплат молодым семьям**</t>
  </si>
  <si>
    <t>Предоставление информации об объектах культурного наследия, расположенных на территории муниципального образования**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</si>
  <si>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</si>
  <si>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учреждение**</t>
  </si>
  <si>
    <t>Выдача разрешений на установку рекламных конструкций, аннулирование таких разрешений,  выдача предписаний о демонтаже рекламных конструкций**</t>
  </si>
  <si>
    <t>Бесплатная передача в собственность граждан Российской Федерации жилых помещений муниципального жилищного фонда**</t>
  </si>
  <si>
    <t>Предоставление муниципального имущества в пользование**</t>
  </si>
  <si>
    <t>Приобретение земельных участков из земель сельскохозяйственного назначения, находящихся в муниципальной собственности муниципального образования, для создания фермерского хозяйства и осуществления его деятельности**</t>
  </si>
  <si>
    <t>Признание помещения жилым помещением, жилого помещения непригодным для проживания и многоквартирного дома аварийным**</t>
  </si>
  <si>
    <t>Выдача разрешения на вступление в брак лицам в возрасте от шестнадцати до восемнадцати лет на территории муниципального образования**</t>
  </si>
  <si>
    <t>Выдача решений о предоставлении земельных участков для индивидуального жилищного строительства**</t>
  </si>
  <si>
    <t>Выдача справки о наличии (отсутствии) приватизированного жилого помещения на территории муниципальных образований**</t>
  </si>
  <si>
    <t>Предоставление в установленном порядке малоимущим гражданам по договорам социального найма жилых помещений муниципального жилищного фонда**</t>
  </si>
  <si>
    <t>Выдача заключения органа опеки и попечительства о возможности временной передачи ребенка (детей) в семью**</t>
  </si>
  <si>
    <t>Защита прав потребителей на территории муниципального образования**</t>
  </si>
  <si>
    <t>Выдача градостроительных планов земельных участков**</t>
  </si>
  <si>
    <t>Установление, перерасчет и выплата пенсии за выслугу лет лицам, замещающим (замещавшим) должности муниципальной службы муниципального образования**</t>
  </si>
  <si>
    <t>Установление, перерасчет и выплата пенсии за выслугу лет лицам, замещавшим муниципальные должности муниципального образования на постоянной (штатной) основе**</t>
  </si>
  <si>
    <t>Предоставление информации о проведении ярмарок, выставок народного творчества, ремесел**</t>
  </si>
  <si>
    <t>Предоставление санаторно-курортного лечения**</t>
  </si>
  <si>
    <t>Предоставление информации о текущей успеваемости учащегося, ведение электронного дневника и электронного журнала успеваемости**</t>
  </si>
  <si>
    <t>Рассмотрение заявлений о предоставлении разрешений на условно разрешенный вид использования земельных участков и объектов капитального строительства**</t>
  </si>
  <si>
    <t>Назначение и предоставление компенсационных выплат лицам из числа коренных малочисленных народов Севера**</t>
  </si>
  <si>
    <t>Предоставление сведений, содержащихся в информационной системе обеспечения градостроительной деятельности**</t>
  </si>
  <si>
    <t>Предоставление информации о порядке предоставления жилищно-коммунальных услуг населению**</t>
  </si>
  <si>
    <t>Выдача специального разрешения на движение по автомобильным дорогам, улицам**</t>
  </si>
  <si>
    <t>Выдача, продление и закрытие ордеров на право производства земляных работ**</t>
  </si>
  <si>
    <t>Выдача разрешения на изменение фамилии и (или) имени ребенку до достижения им возраста четырнадцати лет**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</si>
  <si>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учебных графиках**</t>
  </si>
  <si>
    <t>Предоставление дополнительного образования**</t>
  </si>
  <si>
    <t>Организация предоставления документов для исследователей в читальный зал Архива**</t>
  </si>
  <si>
    <t>Установление, перерасчет и выплата пенсии за выслугу лет лицам, замещавшим должности в органах государственной власти и управления Ямало-Ненецкого автономного округа, приравненные к муниципальным должностям и должностям муниципальной службы автономного округа**</t>
  </si>
  <si>
    <t>Прием заявления и выдача документов об утверждении схем расположения земельного участка на кадастровом плане или кадастровой карте территории**</t>
  </si>
  <si>
    <t>Исполнение запросов иностранных граждан**</t>
  </si>
  <si>
    <t>Исполнение генеалогического запроса**</t>
  </si>
  <si>
    <t>Выдача разрешения на право организации рынка**</t>
  </si>
  <si>
    <t>Предоставление доступа к справочно-поисковому аппарату библиотек, базам данных**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</si>
  <si>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программы**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</si>
  <si>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учреждениях**</t>
  </si>
  <si>
    <t>Предоставление информации об объектах учета, содержащихся в реестре муниципальной собственности**</t>
  </si>
  <si>
    <t>Исполнение запроса социально-правового характера**</t>
  </si>
  <si>
    <t>Выдача копий архивных документов, подтверждающих право на владение землей**</t>
  </si>
  <si>
    <t>Предоставление жилых помещений по договорам найма специализированного жилого помещения**</t>
  </si>
  <si>
    <t>Зачисление в образовательное учреждение**</t>
  </si>
  <si>
    <t>Предоставление доступа к оцифрованным изданиям, в том числе из фонда редких книг, хранящимся в библиотеках, с учётом соблюдения требований законодательства Российской Федерации об авторских и смежных правах**</t>
  </si>
  <si>
    <t>Предоставление информации о времени и месте театральных представлений, филармонических и эстрадных концертов, и гастрольных мероприятий театров, и филармоний, киносеансов, анонсов данных мероприятий**</t>
  </si>
  <si>
    <t>Установление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потребителей**</t>
  </si>
  <si>
    <t>Услуга по осуществлению библиотечного, библиографического и информационного обслуживания пользователей библиотек**</t>
  </si>
  <si>
    <t>Присвоение адреса объекту недвижимости**</t>
  </si>
  <si>
    <t>Выдача заключения органа опеки и попечительства о возможности гражданина быть опекуном (попечителем) или приемным родителем**</t>
  </si>
  <si>
    <t>Исполнение тематического запроса организации или гражданина**</t>
  </si>
  <si>
    <t>Согласование переустройства и (или) перепланировки жилых помещений (Типизация)**</t>
  </si>
  <si>
    <t>Предоставление информации об объектах недвижимого имущества, находящихся в муниципальной собственности и предназначенных для сдачи в аренду**</t>
  </si>
  <si>
    <t>Выдача разрешений на строительство, реконструкцию объектов капитального строительства**</t>
  </si>
  <si>
    <t>Выдача разрешений на ввод объектов в эксплуатацию**</t>
  </si>
  <si>
    <t>Выдача предварительного разрешения органа опеки и попечительства на совершение сделок с недвижимым и иным имуществом несовершеннолетних, недееспособных, ограниченно дееспособных граждан**</t>
  </si>
  <si>
    <t>Прием заявлений, документов, а также постановка граждан на учет в качестве нуждающихся в жилых помещениях_Типизация**</t>
  </si>
  <si>
    <t>Организация отдыха детей в каникулярное время**</t>
  </si>
  <si>
    <t>Предоставление дополнительных льгот лицам, удостоенным звания «Почетный гражданин»**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</si>
  <si>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 (Типизация)**</t>
  </si>
  <si>
    <t>Приём заявлений, постановка на учёт и зачисление детей в образовательные учреждения, реализующие основную образовательную программу дошкольного образования (детские сады)_СМЭВ**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</si>
  <si>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 (СМЭВ)**</t>
  </si>
  <si>
    <t>Предоставление в электронном виде информации о порядке проведения государственной (итоговой) аттестации обучающихся, освоивших основные и дополнительные общеобразовательные (за исключением дошкольных) программы (СМЭВ)**</t>
  </si>
  <si>
    <t>Предоставление информации о текущей успеваемости учащегося, ведение электронного дневника и электронного журнала успеваемости (СМЭВ)**</t>
  </si>
  <si>
    <t>Зачисление в образовательное учреждение (СМЭВ)**</t>
  </si>
  <si>
    <t>Предоставление земельных участков, находящихся в федеральной собственности, в порядке переоформления прав**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</si>
  <si>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свидетельства**</t>
  </si>
  <si>
    <t>Прекращение прав физических и юридических лиц в случае добровольного отказа от прав на земельные участки**</t>
  </si>
  <si>
    <t>Предоставление земельных участков, находящихся в федеральной собственности, для целей, связанных со строительством**</t>
  </si>
  <si>
    <t>Предоставление земельных участков, находящихся в федеральной собственности, на которых расположены объекты недвижимости, в аренду, безвозмездное срочное пользование или постоянное (бессрочное) пользование**</t>
  </si>
  <si>
    <t>Продажа (приватизация) земельных участков, на которых расположены объекты недвижимости**</t>
  </si>
  <si>
    <t>** Услуги не предоставляются по следующим причинам: отсутствие утвержденных административных регламентов, отсутствие услуг в соглашениях с органами государственной власти, необходимость доработки электронных сервисов системы межведомственного электронного взаимодействия.</t>
  </si>
  <si>
    <t>Нет</t>
  </si>
  <si>
    <t>-/-</t>
  </si>
  <si>
    <t>+/-</t>
  </si>
  <si>
    <t xml:space="preserve">Зачисление в муниципальное образовательное учреждение                                                                                                                                    </t>
  </si>
  <si>
    <t xml:space="preserve">Организация отдыха детей в каникулярное время в лагерях с дневным пребыванием детей на базе муниципальных образовательных организаций </t>
  </si>
  <si>
    <t>Предварительное согласование предоставления земельных участков</t>
  </si>
  <si>
    <t>Предоставление юридическим лицам и гражданам в собственность, постоянное (бессрочное) пользование, безвозмездное пользование, аренду земельных участков из состава, государственная собственность на которые не разграничена</t>
  </si>
  <si>
    <t>Предоставление сведений, содержащихся в реестре дисквалифицированных лиц</t>
  </si>
  <si>
    <t>Предоставление земельных участков, расположенных на территории муниципального образования город Ноябрьск, заключение договоров аренды земельных участков, договоров безвозмездного срочного пользования, купли-продажи, а также дополнительных соглашений к ранее заключенным договорам</t>
  </si>
  <si>
    <t>Представление информации гражданам о предоставлении государственной социальной помощи в виде набора социальных услуг</t>
  </si>
  <si>
    <t>Выдача гражданам справок о размере пенсий (иных выплат)</t>
  </si>
  <si>
    <t>Бесплатное информирование плательщиков страховых взносов о законодательстве Российской Федерации о страховых взносах и принятых в соответствии с ним нормативных правовых актах, порядке исчисления и уплаты страховых взносов, правах и обязанностях плательщиков страховых взносов, полномочиях Пенсионного фонда Российской Федерации, территориальных органов Пенсионного фонда Российской Федерации и их должностных лиц, а также предоставление форм расчетов по начисленным и уплаченным страховым взносам и разъяснение порядка их заполнения в случае представления письменного обращения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</si>
  <si>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части трудовой пенсии в Российской Федерации"</t>
  </si>
  <si>
    <t>п. Харп</t>
  </si>
  <si>
    <t>с.  Аксарка</t>
  </si>
  <si>
    <t>-</t>
  </si>
  <si>
    <t>629850, г. Тарко-Сале,
ул. Евдакии Колесниковой, д. 4</t>
  </si>
  <si>
    <t>629350, пгт. Тазовский, ул. Геофизиков, дом 30</t>
  </si>
  <si>
    <t>629602, 
г. Муравленко, ул. Нефтяников, строение 18</t>
  </si>
  <si>
    <t>г. Тарко-сале</t>
  </si>
  <si>
    <t xml:space="preserve">МО Пуровский район </t>
  </si>
  <si>
    <t>п. Ханымей</t>
  </si>
  <si>
    <t>Прием запроса о предоставлении справки о состоянии расчетов по налогам, сборам, пеням, штрафам, процентам</t>
  </si>
  <si>
    <t>Прием запроса о предоставлении акта совместной сверки расчетов по  налогам, сборам, пеням, штрафам, процентам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</si>
  <si>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</si>
  <si>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Государственная регистрация прав на недвижимое имущество и сделок с ним</t>
  </si>
  <si>
    <t>Государственный кадастровый учет недвижимого имущества</t>
  </si>
  <si>
    <t>Предоставление сведений, содержащихся в государственном кадастре недвижимости (в части предоставления по запросам физических и юридических лиц выписок из указанного кадастра)</t>
  </si>
  <si>
    <t>Предоставление сведений, содержащихся в Едином государственном реестре прав на недвижимое имущество и сделок с ним (в части предоставления по запросам физических и юридических лиц выписок из указанного реестра)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</si>
  <si>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</si>
  <si>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</si>
  <si>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Игнеева Ольга Сергеевна</t>
  </si>
  <si>
    <t>Ефименко Елена Георгиевна</t>
  </si>
  <si>
    <t>Красюк Наталья Федоровна</t>
  </si>
  <si>
    <t>(34963)50561</t>
  </si>
  <si>
    <t>efimenko-eg@mfc.yanao.ru</t>
  </si>
  <si>
    <t xml:space="preserve">krasyk-nf@mfc.yanao.ru </t>
  </si>
  <si>
    <t>Прием от застрахованных лиц заявлений о выборе инвестиционного портфеля (управляющей компании), о переходе в негосударственный пенсионный фонд или о переходе в Пенсионный фонд Российской  Федерации из негосударственного пенсионного фонда для передачи им средств пенсионных накоплений</t>
  </si>
  <si>
    <t>Прием заявлений о распоряжении средствами материнского (семейного) капитала</t>
  </si>
  <si>
    <t>Предоставление информации застрахованным лицам о состоянии их индивидуальных лицевых счетов в системе обязательного пенсионного страхования согласно федеральным законам «Об индивидуальном (персонифицированном) учете в системе обязательного пенсионного страхования» и «Об инвестировании средств для финансирования накопительной части трудовой пенсии в Российской Федерации»</t>
  </si>
  <si>
    <t>Прием заявления и документов для оформления паспорта гражданина Российской Федерации удостоверяющего личность гражданина Российской Федерации за пределами территории Российской Федерации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</si>
  <si>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трудовых пенсий по старости и по инвалидности и проживающим в районах Крайнего Севера и приравненных к ним местностях</t>
  </si>
  <si>
    <t>Организация отдыха детей в каникулярное время в лагерях с дневным пребыванием детей на базе муниципальных образовательных организаций</t>
  </si>
  <si>
    <t>Прием запроса о предоставлении акта совместной сверки расчетов по налогам, сборам, пеням, штрафам, процентам</t>
  </si>
  <si>
    <t xml:space="preserve">Исполнитель: начальник аналитического отдела          </t>
  </si>
  <si>
    <t>Е.В. Зверева</t>
  </si>
  <si>
    <t xml:space="preserve"> 8(34922)5-42-68; zvereva-ev@mfc.yanao.ru</t>
  </si>
  <si>
    <t>30.11.2012, закрыто 23.09.2015</t>
  </si>
  <si>
    <t>п. Уренгой</t>
  </si>
  <si>
    <t xml:space="preserve">МО Надымский район </t>
  </si>
  <si>
    <t>г. Надым</t>
  </si>
  <si>
    <t>п. Пангоды</t>
  </si>
  <si>
    <t>п. Пурпе</t>
  </si>
  <si>
    <t>Телефон</t>
  </si>
  <si>
    <t>mfc-yanao@mfc.yanao.ru</t>
  </si>
  <si>
    <t>30.11.2012 закрыто 12.10.2015</t>
  </si>
  <si>
    <t>tsiganok-gi@mfc.yanao.ru</t>
  </si>
  <si>
    <t>629300, г. Новый Уренгой, ул. Юбилейная д.1 Д.</t>
  </si>
  <si>
    <t>629300, г. Новый Уренгой, ул. Ленинградский пр-т, д. 5 б</t>
  </si>
  <si>
    <t>629805, г. Ноябрьск,                                  ул. Советская, 73</t>
  </si>
  <si>
    <t>629300, г. Новый Уренгой, мкр. Советский, д.7, к.4</t>
  </si>
  <si>
    <t>629602, г. Муравленко,                                       ул. Дружбы народов, 8а</t>
  </si>
  <si>
    <t>629400, г. Лабытнанги,                                 ул. Гагарина, д.40</t>
  </si>
  <si>
    <t>629400, г. Лабытнанги,                                  ул. Гагарина, д.7</t>
  </si>
  <si>
    <t>629830, г. Губкинский,                                    мк-н 1, д. 2</t>
  </si>
  <si>
    <t>629831, г. Губкинский,                                                   мк-н 12, д.46</t>
  </si>
  <si>
    <t>629730, г.Надым,
ул. Зверева, д. 3/2</t>
  </si>
  <si>
    <t>629620, п. Аксарка,                                   ул. Больничная, д.  9, кв. 7</t>
  </si>
  <si>
    <t>629420, п. Харп,                                                   ул. Дзержинского, дом 12</t>
  </si>
  <si>
    <t>629420, п. Харп,                                         ул. Дзержинского, дом 12</t>
  </si>
  <si>
    <t>629700,  с. Яр-Сале, 
ул. Советская, д. 50А</t>
  </si>
  <si>
    <t>629860, пгт. Уренгой,                             ул. Геологов, д. 18</t>
  </si>
  <si>
    <t>629840, п. Пурпе,                                          ул. Векшина, д. 11</t>
  </si>
  <si>
    <t>629380, п. Красноселькуп,                                ул. Советская, д. 19, помещение 45</t>
  </si>
  <si>
    <t>629380, п. Красноселькуп,                                   ул. Нагорная, дом 41/1</t>
  </si>
  <si>
    <t>629640, с. Мужи,                                                ул. Совхозная, д.5</t>
  </si>
  <si>
    <t>629350, пгт. Тазовский,                                  ул. Почтовая, д. 12</t>
  </si>
  <si>
    <t>Режим работы МФЦ в соответствии с правилами организации деятельности МФЦ (указать дни и часы работы)</t>
  </si>
  <si>
    <t>Пн.-Чт.  8.30-20.00 Пт.                 7.30-20.00                Сб.                     9.00-17.00</t>
  </si>
  <si>
    <t>Площадь сектора ожидания и информирования, в том числе указать количество кв. м. на 1 окно обслуживания</t>
  </si>
  <si>
    <t>Количество информационных киосков, обеспечивающих доступ к Единому порталу государственных и муниципальных услуг (функций), автоматизированной информационной системе "Информационно аналитической системе мониторинга качества государственных услуг"</t>
  </si>
  <si>
    <t>Информация о соответствии МФЦ требованиям Правил организации деятельности многофункцциональных центров предоставления государственных и муниципальных услуг, утвержденных постановлением Правительства Российской Федерации от 22.12.2012 № 1376</t>
  </si>
  <si>
    <t>Сводная информация по подразделениям МФЦ</t>
  </si>
  <si>
    <t>Утверждение схемы расположения земельного участка или земельных участков на кадастровом плане территории</t>
  </si>
  <si>
    <t>Предварительное согласование предоставления земельного участка</t>
  </si>
  <si>
    <t>Принятие решения о проведении аукциона в целях продажи земельного участка или предоставления его в аренду</t>
  </si>
  <si>
    <t>Предоставление земельного участка без проведения торгов</t>
  </si>
  <si>
    <t>С. № 1 от 03.12.2013</t>
  </si>
  <si>
    <t>д.с. № 1 от 28.10.2014 к С. № 1 от 03.12.2013</t>
  </si>
  <si>
    <t>д.с. № 4 от 21.08.2014 к С. № 1 от 03.12.2013</t>
  </si>
  <si>
    <t>С. № 18 от 14.04.2015</t>
  </si>
  <si>
    <t>С. № 216 от 01.11.2013</t>
  </si>
  <si>
    <t>С. № 13/3согл от 19.05.2014</t>
  </si>
  <si>
    <t>д.с. № 1 от 11.08.2014 и д.с. № 3 от 02.09.2014 к С. № 13/3согл от 19.05.2014</t>
  </si>
  <si>
    <t>д.с. № 3 от 27.02.2015 к С. № 217 от 01.11.2013</t>
  </si>
  <si>
    <t xml:space="preserve">д.с. № 1 от 03.08.2015 и д.с. № 2 от 01.10.2015 к С. № 5 от 03.06.2015 </t>
  </si>
  <si>
    <t xml:space="preserve">д.с. № 1 от 11.03.2015  к С. № 9 от 24.11.2015 </t>
  </si>
  <si>
    <t>С. № 215 от 15.11.2013</t>
  </si>
  <si>
    <t>д.с. № 3 от 20.02.2015 к С. № 215 от 15.11.2013</t>
  </si>
  <si>
    <t>С. № 1 от 21.06.2013</t>
  </si>
  <si>
    <t>С. б/н от 12.03.2014</t>
  </si>
  <si>
    <t>С. № 15 от 29.12.2014</t>
  </si>
  <si>
    <t>С. № 23 от 31.07.2015</t>
  </si>
  <si>
    <t>д. с. № 2 от 01.12.2014 к С. № 23 от 31.07.2015</t>
  </si>
  <si>
    <t>д.с. № 2 от 06.11.2014 к С. № 5 от 14.08.2013</t>
  </si>
  <si>
    <t>д.с. № 3 от 03.04.2015 к С. № 5 от 14.08.2013</t>
  </si>
  <si>
    <t>д.с. № 6 от 25.08.2015 к С. № 5 от 14.08.2013</t>
  </si>
  <si>
    <t>Номер перечня, утвержденного постановлением Правительства РФ от 27.09.2011 г. № 797 (перечень 1,2,3)</t>
  </si>
  <si>
    <t>С. № 3А от 03.03.2014</t>
  </si>
  <si>
    <t>д.с. № 12 от 08.05.2015 к С. № 3А от 03.03.2014</t>
  </si>
  <si>
    <t>д.с. № 1 от 01.07.2014 к С. № 37 от 26.06.2014</t>
  </si>
  <si>
    <t>д.с. № 2 от 07.05.2015 к С. № 37 от 26.06.2014</t>
  </si>
  <si>
    <t>3</t>
  </si>
  <si>
    <t>Постановление Правительства РФ от 28.11.2011 № 977</t>
  </si>
  <si>
    <t>С. № 113/15-р от 03.04.2015</t>
  </si>
  <si>
    <t>С. №16 от 23.03.2015</t>
  </si>
  <si>
    <t>3 - Данные административные процедуры не являются государственными услугами, а оказывались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 от 22 июля 2014 года № 690. Количество указано за 1 квартал 2015 года.</t>
  </si>
  <si>
    <t>656,03, в том числе 23 кв.м.</t>
  </si>
  <si>
    <t>1532,4 в том числе 51 кв.м.</t>
  </si>
  <si>
    <t>36,4, в том числе 3,6 кв.м.</t>
  </si>
  <si>
    <t>36,8 в т.ч. 3 кв. м.</t>
  </si>
  <si>
    <t>94,4 в т.ч. 7,3 кв.м.</t>
  </si>
  <si>
    <t>121,3 в т.ч. 10,1 кв. м.</t>
  </si>
  <si>
    <t>143 в т.ч. 20,4 кв.м.</t>
  </si>
  <si>
    <t>36,9 в т.ч. 3,7 кв.м.</t>
  </si>
  <si>
    <t>151,2 в т.ч. 25,2 кв.м.</t>
  </si>
  <si>
    <t>Пн. - Пт.                       8.30-20.00           Сб.                       9.00-13.00</t>
  </si>
  <si>
    <t>Вт. - Пт. 08.30-20.00     Сб.                    09.00 - 13.00</t>
  </si>
  <si>
    <t>Не обеспечено (в стадии покупки оборудования)</t>
  </si>
  <si>
    <t>МО г. Новый Уренгой                                       (Ленинградский проспект)</t>
  </si>
  <si>
    <t>МО г. Новый Уренгой                                 (Юбилейная 1д)</t>
  </si>
  <si>
    <t>Номер и дата заключения соглашения (дополнительного соглашения)</t>
  </si>
  <si>
    <r>
      <t xml:space="preserve">1. 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</si>
  <si>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t>2. Количество окон по каждому МО, в т.ч.</t>
  </si>
  <si>
    <t>2.1. универсальных окон</t>
  </si>
  <si>
    <t>2.2. окон, в которых обслуживание ведется представителями органов власти</t>
  </si>
  <si>
    <t>3. Количество окон на 1000 жителей</t>
  </si>
  <si>
    <t>4. Количество государственных и муниципальных услуг,  в том числе</t>
  </si>
  <si>
    <t>4.1. государственных услуг  территориальных федеральных органов исполнительной власти, предоставляемых в МФЦ</t>
  </si>
  <si>
    <t>4.2. государственных услуг территориальных государственных внебюджетных фондов, предоставляемых в МФЦ</t>
  </si>
  <si>
    <t>4.3. государственных услуг исполнительных органов государственной власти ЯНАО, предоставляемых в МФЦ</t>
  </si>
  <si>
    <t>4.4. муниципальных услуг ОМСУ ЯНАО, предоставляемых в МФЦ</t>
  </si>
  <si>
    <t>в т.ч., обязательных согласно перечня 1 и 3 постановления Правительства Российской Федерации от 27 сентября 2011 № 797</t>
  </si>
  <si>
    <r>
      <t>5. Количество государственных и муниципальных услуг, оказываемых сотрудниками МФЦ</t>
    </r>
    <r>
      <rPr>
        <b/>
        <vertAlign val="superscript"/>
        <sz val="10"/>
        <rFont val="Times New Roman"/>
        <family val="1"/>
        <charset val="204"/>
      </rPr>
      <t>1</t>
    </r>
  </si>
  <si>
    <t>6.1. по государственным  услугам территориальных органов федеральных органов власти</t>
  </si>
  <si>
    <t>6.2. по государственным услугам территориальных государственных внебюджетных фондов</t>
  </si>
  <si>
    <t>6.3. по государственным услугам исполнительных органов государственной власти ЯНАО</t>
  </si>
  <si>
    <t>6.4. по муниципальным услугам ОМСУ ЯНАО</t>
  </si>
  <si>
    <r>
      <t>7. Количество заключенных соглашений МФЦ с ведомствами</t>
    </r>
    <r>
      <rPr>
        <b/>
        <vertAlign val="superscript"/>
        <sz val="10"/>
        <rFont val="Times New Roman"/>
        <family val="1"/>
        <charset val="204"/>
      </rPr>
      <t>3</t>
    </r>
  </si>
  <si>
    <r>
      <t>8. Среднесписочная численность сотрудников  МФЦ за отчетный период</t>
    </r>
    <r>
      <rPr>
        <b/>
        <vertAlign val="superscript"/>
        <sz val="10"/>
        <rFont val="Times New Roman"/>
        <family val="1"/>
        <charset val="204"/>
      </rPr>
      <t>4</t>
    </r>
  </si>
  <si>
    <r>
      <t xml:space="preserve">9. Среднее время обслуживания заявителей </t>
    </r>
    <r>
      <rPr>
        <b/>
        <vertAlign val="superscript"/>
        <sz val="10"/>
        <rFont val="Times New Roman"/>
        <family val="1"/>
        <charset val="204"/>
      </rPr>
      <t>5</t>
    </r>
  </si>
  <si>
    <t>Таблица № 2</t>
  </si>
  <si>
    <t>Всего, в том числе:</t>
  </si>
  <si>
    <t>МФЦ или териториально-обособленное (ТОСП)</t>
  </si>
  <si>
    <t>Численность населения муниципального образования, на территории которого функционирует МФЦ (чел.)</t>
  </si>
  <si>
    <t>Организация возможности гражданам оценить качество предоставления услуг с помощью Информационно-аналитической системы мониторинга качества государственных услуг (ИАС МКГУ) в каждом МФЦ, територриально обособленном структурном подразделении (ТОСП)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</si>
  <si>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</si>
  <si>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</si>
  <si>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 xml:space="preserve">Прием и регистрация отчетов об использовании, охране и воспроизводству лесов </t>
  </si>
  <si>
    <t xml:space="preserve">Администрация  город Ноябрьск </t>
  </si>
  <si>
    <t>С. № 17 от 23.03.2015</t>
  </si>
  <si>
    <t>д. с. № 1 от 12.11.2012 к С. № 15 от 29.12.2014</t>
  </si>
  <si>
    <r>
      <t>Консультационная помощь заявителям по временному убежищу</t>
    </r>
    <r>
      <rPr>
        <vertAlign val="superscript"/>
        <sz val="11"/>
        <rFont val="Times New Roman"/>
        <family val="1"/>
        <charset val="204"/>
      </rPr>
      <t>3</t>
    </r>
  </si>
  <si>
    <r>
      <t>Заполнение документов по временному убежищу</t>
    </r>
    <r>
      <rPr>
        <vertAlign val="superscript"/>
        <sz val="11"/>
        <rFont val="Times New Roman"/>
        <family val="1"/>
        <charset val="204"/>
      </rPr>
      <t>3</t>
    </r>
  </si>
  <si>
    <r>
      <t>Прием и регистрация документов (заявлений), необходимых для осуществления подачи ежегодной лесной декларации</t>
    </r>
    <r>
      <rPr>
        <vertAlign val="superscript"/>
        <sz val="11"/>
        <rFont val="Times New Roman"/>
        <family val="1"/>
        <charset val="204"/>
      </rPr>
      <t xml:space="preserve"> </t>
    </r>
  </si>
  <si>
    <t>Калинина Елена Ивановна</t>
  </si>
  <si>
    <t>Бренькова Ольга Владимировна</t>
  </si>
  <si>
    <t>Хусаенова Таисия Сергеевна</t>
  </si>
  <si>
    <t>Лыкова Мария Васильевна</t>
  </si>
  <si>
    <t>(34936)28823</t>
  </si>
  <si>
    <t>(34997)27701</t>
  </si>
  <si>
    <t>kalinina-ei@mfc.yanao.ru</t>
  </si>
  <si>
    <t xml:space="preserve"> brenkova-ov@mfc.yanao.ru</t>
  </si>
  <si>
    <t>igneeva-os@mfc.yanao.ru</t>
  </si>
  <si>
    <t>khusaenova-ts@mfc.yanao.ru</t>
  </si>
  <si>
    <t>629757, п.Пангоды,
ул. Звездная, д. 6</t>
  </si>
  <si>
    <t>118 услуг</t>
  </si>
  <si>
    <r>
      <t>Количество оказанных услуг в отделах ГУ ЯНАО "МФЦ"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</si>
  <si>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 xml:space="preserve">Предоставление сведений, содержащихся в государственном адресном реестре </t>
  </si>
  <si>
    <t xml:space="preserve">Прием заявления к налоговому уведомлению об уточнении сведений об объектах, указанных в налоговом уведомлении </t>
  </si>
  <si>
    <t xml:space="preserve"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 </t>
  </si>
  <si>
    <r>
  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</si>
  <si>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</si>
  <si>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r>
      <t>Прием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</si>
  <si>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Прием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</si>
  <si>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Прием и выдача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</t>
    </r>
    <r>
      <rPr>
        <vertAlign val="superscript"/>
        <sz val="11"/>
        <color theme="1"/>
        <rFont val="Times New Roman"/>
        <family val="1"/>
        <charset val="204"/>
      </rPr>
      <t xml:space="preserve"> 2</t>
    </r>
  </si>
  <si>
    <r>
      <t xml:space="preserve">Постановка иностранных граждан и лиц без гражданства на учет по месту пребывания 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</si>
  <si>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 xml:space="preserve">Предварительное согласование предоставления земельного участка, находящегося в федеральной собственности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</si>
  <si>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 xml:space="preserve">Предоставление земельных участков, находящихся в федеральной собственности, без торгов </t>
    </r>
    <r>
      <rPr>
        <vertAlign val="superscript"/>
        <sz val="11"/>
        <color theme="1"/>
        <rFont val="Times New Roman"/>
        <family val="1"/>
        <charset val="204"/>
      </rPr>
      <t>4</t>
    </r>
  </si>
  <si>
    <r>
      <t xml:space="preserve">Предоставление земельных участков, находящихся в федеральной собственности, на торгах </t>
    </r>
    <r>
      <rPr>
        <vertAlign val="superscript"/>
        <sz val="11"/>
        <color theme="1"/>
        <rFont val="Times New Roman"/>
        <family val="1"/>
        <charset val="204"/>
      </rPr>
      <t>4</t>
    </r>
  </si>
  <si>
    <t>4 - Соглашение заключено, но услуга временно не предоставляется в связи с разработкой новых административных регламентов</t>
  </si>
  <si>
    <t>5 - Соглашение заключено, ведется работа по разработке и заведению услуги в АИС "ЕЦУ"</t>
  </si>
  <si>
    <r>
      <t xml:space="preserve">Прием заявлений о перечислении пенсии в полном объеме или определенной части этой пенсии в счет обеспечения платежей, установленных законодательством РФ 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</si>
  <si>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 xml:space="preserve">Прием заявлений о запросе выплатного (пенсионного) дела 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</si>
  <si>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>Прием заявлений об изменении номера счета в кредитной организации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</si>
  <si>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 xml:space="preserve">Прием заявлений о доставке пенсии 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</si>
  <si>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 xml:space="preserve">Прием заявлений об установлении и выплате дополнительного социального обеспечения членам летных экипажей воздушных судов гражданской авиации и ежемесячной доплаты к пенсии отдельным категориям работников организаций угольной промышленности 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</si>
  <si>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 xml:space="preserve">Прием заявления об установлении страховых пенсий и пенсий по государственному пенсионному обеспечению </t>
    </r>
    <r>
      <rPr>
        <vertAlign val="superscript"/>
        <sz val="11"/>
        <color theme="1"/>
        <rFont val="Times New Roman"/>
        <family val="1"/>
        <charset val="204"/>
      </rPr>
      <t>5</t>
    </r>
  </si>
  <si>
    <r>
  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  </r>
    <r>
      <rPr>
        <vertAlign val="superscript"/>
        <sz val="11"/>
        <rFont val="Times New Roman"/>
        <family val="1"/>
        <charset val="204"/>
      </rPr>
      <t>5</t>
    </r>
  </si>
  <si>
    <r>
  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  </r>
    <r>
      <rPr>
        <vertAlign val="superscript"/>
        <sz val="11"/>
        <rFont val="Times New Roman"/>
        <family val="1"/>
        <charset val="204"/>
      </rPr>
      <t>5</t>
    </r>
  </si>
  <si>
    <r>
      <t>Выдача и аннулирование охотничьих билетов</t>
    </r>
    <r>
      <rPr>
        <vertAlign val="superscript"/>
        <sz val="11"/>
        <rFont val="Times New Roman"/>
        <family val="1"/>
        <charset val="204"/>
      </rPr>
      <t>5</t>
    </r>
  </si>
  <si>
    <r>
      <t>Лицензирование деятельности по заготовке, хранению, переработке и реализации лома черных металлов, цветных металлов</t>
    </r>
    <r>
      <rPr>
        <vertAlign val="superscript"/>
        <sz val="11"/>
        <rFont val="Times New Roman"/>
        <family val="1"/>
        <charset val="204"/>
      </rPr>
      <t>5</t>
    </r>
  </si>
  <si>
    <r>
      <t xml:space="preserve">Консультации граждан по вопросам предоставления государственных и муниципальных услуг </t>
    </r>
    <r>
      <rPr>
        <vertAlign val="superscript"/>
        <sz val="11"/>
        <rFont val="Times New Roman"/>
        <family val="1"/>
        <charset val="204"/>
      </rPr>
      <t>6</t>
    </r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</si>
  <si>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 а также постановка на соответствующий учет</t>
  </si>
  <si>
    <t>Предоставление сведений, содержащихся в государственном адресном реестре</t>
  </si>
  <si>
    <t>Прием заявления к налоговому уведомлению об уточнении сведений об объектах, указанных в налоговом уведомлении</t>
  </si>
  <si>
    <t>Прием заявления на предоставление льготы по налогу на имущество физических лиц, земельному и транспортному налогам от физических лиц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</si>
  <si>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уплачиваемым физическими лицами</t>
  </si>
  <si>
    <t>Прием уведомления о выбранных объектах налогообложения, в отношении которых предоставляется налоговая льгота по налогу на имущество физических лиц</t>
  </si>
  <si>
    <t>Прием и регистрация документов (заявлений), необходимых для осуществления подачи ежегодной лесной декларации</t>
  </si>
  <si>
    <t>Прием и регистрация отчетов об использовании, охране и воспроизводству лесов</t>
  </si>
  <si>
    <t>7/1</t>
  </si>
  <si>
    <t>12/1</t>
  </si>
  <si>
    <t>10/1,9</t>
  </si>
  <si>
    <t>Таблица № 4</t>
  </si>
  <si>
    <t>10/1</t>
  </si>
  <si>
    <t>10/1,3</t>
  </si>
  <si>
    <t>13/1,3</t>
  </si>
  <si>
    <t>3/1</t>
  </si>
  <si>
    <t>6/1</t>
  </si>
  <si>
    <t>5/1</t>
  </si>
  <si>
    <t>4/1</t>
  </si>
  <si>
    <t>Каденко Яна Владимировна</t>
  </si>
  <si>
    <t>26/1,15</t>
  </si>
  <si>
    <t>20/1,75</t>
  </si>
  <si>
    <t>58,1 в т.ч. 5,8 кв.м.</t>
  </si>
  <si>
    <t>36,4 в т.ч. 12,1 кв. м.</t>
  </si>
  <si>
    <t>50,1 в т.ч. 10 кв.м.</t>
  </si>
  <si>
    <t>34,6 в т.ч.6,9 кв.м.</t>
  </si>
  <si>
    <t>30,6 в т.ч. 5,1 кв.м.</t>
  </si>
  <si>
    <t>20,1 кв м.</t>
  </si>
  <si>
    <t>124,2 в т.ч. 17,7 кв.м.</t>
  </si>
  <si>
    <t>За 2015 год</t>
  </si>
  <si>
    <t>Штанько Светлана Григорьевна</t>
  </si>
  <si>
    <t>lykova-mv@mfc.yanao.ru</t>
  </si>
  <si>
    <t>(34922) 54307</t>
  </si>
  <si>
    <t>(34942) 33212</t>
  </si>
  <si>
    <t>(34994)45329</t>
  </si>
  <si>
    <t>(34992) 52126</t>
  </si>
  <si>
    <t>(34993)72268</t>
  </si>
  <si>
    <t>629877, п. Ханымей, квартал Школьный, дом.11, кв. 2</t>
  </si>
  <si>
    <r>
      <rPr>
        <i/>
        <sz val="10"/>
        <color theme="1"/>
        <rFont val="Calibri"/>
        <family val="2"/>
        <charset val="204"/>
        <scheme val="minor"/>
      </rPr>
      <t xml:space="preserve">2 </t>
    </r>
    <r>
      <rPr>
        <i/>
        <sz val="10"/>
        <rFont val="Times New Roman"/>
        <family val="1"/>
        <charset val="204"/>
      </rPr>
      <t>- В данный показатель включено количество услуг, оказанных бывшими работниками  Государственного казенного учреждения ЯНАО "Управление по обеспечению содействия федеральным органам государственной власти и деятельности мировых судей ЯНАО" (далее - ГКУ), преданных в ГУ ЯНАО "МФЦ" на основании Постановления Правительства ЯНАО от 13 апреля 2015 года № 316-П.</t>
    </r>
  </si>
  <si>
    <t>Возможность по заявлению заявителя регистрация в федеральной государственной информационной системе "Единая идентификация и аутентификация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форме" на безвозмездной основе</t>
  </si>
  <si>
    <t>1 - В данный показатель включены следующие ведомства по оказанию государственных и муниципальных услуг: УФНС по ЯНАО (13 услуг), Управление Роспотребнадзора по ЯНАО (1 услуга), УФАС по ЯНАО (6 усуг),  УФМС по ЯНАО (4), ТУ ФА по УГИ в ЯНАО (4 услуг), УФСГРКиК по ЯНАО и и филиал ФГБУ "ФКПФСГРКиК" по ЯНАО (4 услуги), УФССП по ЯНАО (1 услуга),  УМВДРФ по ЯНАО (2 услуги), ГИТ в ЯНАО (4), Администрация МО г Салехард в ССЗН (39 услуг), ДПРР (6 услуг), ГУ РОФСС РФ по ЯНАО (5 услуг), ОПФРФ ГУ по ЯНАО (16 услуг), Администрация МО г Салехард в СО (3 услуги), Администрация МО г. Салехард в СЗО (3 услуги), Администрация г. Лабытнанги (1 услуга), Администрация г. Муравленко (4 услуги), Администрация г. Ноябрьск (1 услуга)</t>
  </si>
  <si>
    <t>2 - Количество обращений граждан по данной строке посчитано полностью без разделения на физических и юридических лиц</t>
  </si>
  <si>
    <t xml:space="preserve">5 - Данный показатель расчитан путем нахождения среднеарифметического времени среди времени ожидания в очереди для получения информации (консультации), ожидания в очереди для подачи документов и ожидания в очереди для получения документов, которое взято из системы управления очередью "Энтер". Данные представлены за отчетный период - 12 месяцев, по всем услугам предоставляемым через АИС "ЕЦУ", ПК "ПВД", "Е-услуги" </t>
  </si>
  <si>
    <t>8(34922)5-42-68; zvereva-ev@mfc.yanao.ru</t>
  </si>
  <si>
    <t>6 -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</si>
  <si>
    <t xml:space="preserve">7 - Государственная пошлина предусмотренная к уплате по указанным услугам принимается на КБК УФМС в связи с тем, что работники ГУ ЯНАО "МФЦ" находятся на рабочих местах в УФМС по ЯНАО и используют информационные системы УФМС, что технически не позволяет использовать КБК МФЦ </t>
  </si>
  <si>
    <t>1 -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</si>
  <si>
    <r>
      <t>Отсутствует</t>
    </r>
    <r>
      <rPr>
        <vertAlign val="superscript"/>
        <sz val="10"/>
        <color theme="1"/>
        <rFont val="Times New Roman"/>
        <family val="1"/>
        <charset val="204"/>
      </rPr>
      <t>3</t>
    </r>
  </si>
  <si>
    <t>3 - Платежный терминал в ноябре 2014 года забрали в ремонт</t>
  </si>
  <si>
    <t>4 - В МФЦ организована возможность получения консультации вне электронной системы управления очередью, подача документов осуществляется только с использованием электронной системы управления очередью</t>
  </si>
  <si>
    <r>
      <t>Возможность получения консультации (подачи документов) вне электронной системы управления очередью</t>
    </r>
    <r>
      <rPr>
        <vertAlign val="superscript"/>
        <sz val="10"/>
        <color theme="1"/>
        <rFont val="Times New Roman"/>
        <family val="1"/>
        <charset val="204"/>
      </rPr>
      <t>4</t>
    </r>
  </si>
  <si>
    <t>Обеспечение взаимодействия с:</t>
  </si>
  <si>
    <t>Единой системой межведомтвенного электронного взаимодействия</t>
  </si>
  <si>
    <t>Да</t>
  </si>
  <si>
    <t>Региональной системой межведомственного электронного взаимодействия</t>
  </si>
  <si>
    <t>Федеральной государственной информационной системой "Единая система идентификации и аутентификации"</t>
  </si>
  <si>
    <t>Государственной информационной системой о государственных и муниципальных платежах</t>
  </si>
  <si>
    <t>Инфраструктурой универсальной электронной карты</t>
  </si>
  <si>
    <t>Информационно-аналитической системой "Информационно-аналитическая система мониторинга качества государственный услуг"</t>
  </si>
  <si>
    <t>18</t>
  </si>
  <si>
    <t>Формирование документов, включая составление на бумажном носителе выписок из информационных систем органов, предоставляющих государственные услуги, и органов, предоставляющих муниципальные услуги.</t>
  </si>
  <si>
    <t>Обеспечение идентификации граждан в окнах обслуживания и возможность подписания документов заявителем квалифицированной электронной подписью с использованием универсальной электронной карты</t>
  </si>
  <si>
    <t>20.01</t>
  </si>
  <si>
    <t>20.02</t>
  </si>
  <si>
    <t>20.03</t>
  </si>
  <si>
    <t>20.04</t>
  </si>
  <si>
    <t>20.05</t>
  </si>
  <si>
    <t>20.06</t>
  </si>
  <si>
    <t>20.07</t>
  </si>
  <si>
    <t>20.08</t>
  </si>
  <si>
    <t>20.09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</si>
  <si>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</si>
  <si>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</si>
  <si>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</si>
  <si>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</si>
  <si>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</si>
  <si>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</si>
  <si>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</si>
  <si>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</si>
  <si>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</si>
  <si>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</si>
  <si>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</si>
  <si>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</si>
  <si>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</si>
  <si>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</si>
  <si>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</si>
  <si>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</si>
  <si>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</si>
  <si>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</si>
  <si>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</si>
  <si>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</si>
  <si>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</si>
  <si>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</si>
  <si>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</si>
  <si>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</si>
  <si>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</si>
  <si>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</si>
  <si>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</si>
  <si>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</si>
  <si>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</si>
  <si>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</si>
  <si>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</si>
  <si>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</si>
  <si>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</si>
  <si>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</si>
  <si>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</si>
  <si>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</si>
  <si>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</si>
  <si>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</si>
  <si>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</si>
  <si>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</si>
  <si>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</si>
  <si>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</si>
  <si>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</si>
  <si>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</si>
  <si>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</si>
  <si>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</si>
  <si>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</si>
  <si>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</si>
  <si>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</si>
  <si>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</si>
  <si>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</si>
  <si>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</si>
  <si>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</si>
  <si>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</si>
  <si>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</si>
  <si>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</si>
  <si>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</si>
  <si>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</si>
  <si>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</si>
  <si>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</si>
  <si>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</si>
  <si>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</si>
  <si>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</si>
  <si>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</si>
  <si>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</si>
  <si>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</si>
  <si>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</si>
  <si>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</si>
  <si>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</si>
  <si>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</si>
  <si>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</si>
  <si>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</si>
  <si>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</si>
  <si>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</si>
  <si>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</si>
  <si>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</si>
  <si>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</si>
  <si>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</si>
  <si>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</si>
  <si>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20.89</t>
  </si>
  <si>
    <t>20.90</t>
  </si>
  <si>
    <t>20.91</t>
  </si>
  <si>
    <t>20.92</t>
  </si>
  <si>
    <t>20.93</t>
  </si>
  <si>
    <t>20.94</t>
  </si>
  <si>
    <t>20.95</t>
  </si>
  <si>
    <t>20.96</t>
  </si>
  <si>
    <t>20.97</t>
  </si>
  <si>
    <t>20.98</t>
  </si>
  <si>
    <t>20.99</t>
  </si>
  <si>
    <t>20.100</t>
  </si>
  <si>
    <t>20.101</t>
  </si>
  <si>
    <t>20.102</t>
  </si>
  <si>
    <t>20.103</t>
  </si>
  <si>
    <t>20.104</t>
  </si>
  <si>
    <t>20.105</t>
  </si>
  <si>
    <t>20.106</t>
  </si>
  <si>
    <t>20.107</t>
  </si>
  <si>
    <t>20.108</t>
  </si>
  <si>
    <t>20.109</t>
  </si>
  <si>
    <t>20.110</t>
  </si>
  <si>
    <t>20.111</t>
  </si>
  <si>
    <t>20.112</t>
  </si>
  <si>
    <t>20.113</t>
  </si>
  <si>
    <t>20.114</t>
  </si>
  <si>
    <t>20.115</t>
  </si>
  <si>
    <t>20.116</t>
  </si>
  <si>
    <t>20.117</t>
  </si>
  <si>
    <t>20.118</t>
  </si>
  <si>
    <t>20.119</t>
  </si>
  <si>
    <t>20.120</t>
  </si>
  <si>
    <t>20.121</t>
  </si>
  <si>
    <t>20.122</t>
  </si>
  <si>
    <t>20.123</t>
  </si>
  <si>
    <t>20.124</t>
  </si>
  <si>
    <t>20.125</t>
  </si>
  <si>
    <t>20.126</t>
  </si>
  <si>
    <t>20.127</t>
  </si>
  <si>
    <t>20.128</t>
  </si>
  <si>
    <t>20.129</t>
  </si>
  <si>
    <t>20.130</t>
  </si>
  <si>
    <t>20.131</t>
  </si>
  <si>
    <t>20.132</t>
  </si>
  <si>
    <t>20.133</t>
  </si>
  <si>
    <t>20.134</t>
  </si>
  <si>
    <t>20.135</t>
  </si>
  <si>
    <t>20.136</t>
  </si>
  <si>
    <t>20.137</t>
  </si>
  <si>
    <t>20.138</t>
  </si>
  <si>
    <t>20.139</t>
  </si>
  <si>
    <t>20.140</t>
  </si>
  <si>
    <t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региона.***</t>
  </si>
  <si>
    <t>20.141</t>
  </si>
  <si>
    <t xml:space="preserve"> Осуществление выплаты ежемесячного дополнительного материального обеспечения граждан за особые заслуги перед Ямало-Ненецким автономным округом***</t>
  </si>
  <si>
    <t>20.142</t>
  </si>
  <si>
    <t>Назначение, перерасчет и выплата пенсии за выслугу лет***</t>
  </si>
  <si>
    <t>20.143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</si>
  <si>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округе***</t>
  </si>
  <si>
    <t>20.144</t>
  </si>
  <si>
    <t>Прием заявлений на присвоение званий "Ветеран труда", "Ветеран Ямало-Ненецкого автономного округа", "Участник вооруженных конфликтов", оформление и выдача соответствующих удостоверений***</t>
  </si>
  <si>
    <t>20.145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</si>
  <si>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удостоверения.***</t>
  </si>
  <si>
    <t>20.146</t>
  </si>
  <si>
    <t>Предоставление льгот по оплате жилищно-коммунальных услуг, включая услуги связи, проезда Героям Советского Союза, Героям Российской Федерации, полным кавалерам ордена Славы и членам их семей, имеющим право на указанные льготы, а также бесплатное захоронение с воинскими почестями умершего (погибшего) Героя Советского Союза, Героя Российской Федерации и полного кавалера ордена Славы и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Советского Союза, Героями Российской Федерации и полными кавалерами ордена Славы.***</t>
  </si>
  <si>
    <t>20.147</t>
  </si>
  <si>
    <t>Предоставление льгот по оплате жилищно-коммунальных услуг, включая услуги связи, проезда Героям Социалистического Труда, героям Труда Российской Федерации, полным кавалерам ордена Трудовой Славы и членам их семей, имеющим на указанные льготы право, а также бесплатное захоронение умершего (погибшего) Героя Социалистического Труда, Героя Труда Российской Федерации и полного кавалера ордена Трудовой Славы,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Социалистического Труда, Героями Труда Российской Федерации и полными кавалерами ордена Трудовой Славы***</t>
  </si>
  <si>
    <t>20.148</t>
  </si>
  <si>
    <t>Предоставление ежегодной денежной выплаты гражданам, награжденным знаком "Почетный донор России".***</t>
  </si>
  <si>
    <t>20.149</t>
  </si>
  <si>
    <t>Прием заявлений и организация предоставления гражданам субсидий на оплату жилых помещений и коммунальных услуг.***</t>
  </si>
  <si>
    <t>20.150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</si>
  <si>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средств.***</t>
  </si>
  <si>
    <t>20.151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</si>
  <si>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"Маяк".***</t>
  </si>
  <si>
    <t>20.152</t>
  </si>
  <si>
    <t>Оформление и выдача удостоверений ветерана Великой Отечественной войны единого образца***</t>
  </si>
  <si>
    <t>20.153</t>
  </si>
  <si>
    <t>Предоставление мер социальной поддержки отдельным категориям граждан.***</t>
  </si>
  <si>
    <t>20.154</t>
  </si>
  <si>
    <t>Предоставление региональной социальной доплаты к пенсии.***</t>
  </si>
  <si>
    <t>20.155</t>
  </si>
  <si>
    <t>Предоставление мер социальной поддержки по оплате жилого помещения и коммунальных услуг.***</t>
  </si>
  <si>
    <t>20.156</t>
  </si>
  <si>
    <t>Выдача свидетельства на материнский (семейный) капитал.***</t>
  </si>
  <si>
    <t>20.157</t>
  </si>
  <si>
    <t>Выплата средств (части средств) материнского (семейного) капитала***</t>
  </si>
  <si>
    <t>20.158</t>
  </si>
  <si>
    <t>Предоставление социального пособия на погребение***</t>
  </si>
  <si>
    <t>20.159</t>
  </si>
  <si>
    <t>Осуществление выплаты ежемесячного пособия на ребенка.***</t>
  </si>
  <si>
    <t>20.160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</si>
  <si>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осложнений***</t>
  </si>
  <si>
    <t>20.161</t>
  </si>
  <si>
    <t>Оказание материальной помощи в связи с трудной жизненной ситуацией***</t>
  </si>
  <si>
    <t>20.162</t>
  </si>
  <si>
    <t>Назначение и выплата единовременного пособия при рождении ребенка.***</t>
  </si>
  <si>
    <t>20.163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</si>
  <si>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войны.***</t>
  </si>
  <si>
    <t>20.164</t>
  </si>
  <si>
    <t>Назначение и выплата пособия по беременности и родам и единовременного пособия женщинам, вставшим на учет в медицинских организациях в ранние сроки беременности***</t>
  </si>
  <si>
    <t>20.165</t>
  </si>
  <si>
    <t>Назначение и 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призыву.***</t>
  </si>
  <si>
    <t>20.166</t>
  </si>
  <si>
    <t>Назначение и выплата пособия по уходу за ребенком.***</t>
  </si>
  <si>
    <t>20.167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</si>
  <si>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(в части приема заявления о предоставлении государственной услуги).***</t>
  </si>
  <si>
    <t>20.168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</si>
  <si>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 (в части приема заявления о предоставлении государственной услуги).***</t>
  </si>
  <si>
    <t>20.169</t>
  </si>
  <si>
    <t>Информирование о положении на рынке труда в Ямало-Ненецком автономном округе.***</t>
  </si>
  <si>
    <t>20.170</t>
  </si>
  <si>
    <t>Предоставление единовременной денежной выплаты лицам, удостоенным почетного звания Ямало-Ненецкого автономного округа "Почетный гражданин Ямало-Ненецкого автономного округа"***</t>
  </si>
  <si>
    <t xml:space="preserve">* 1. Гос. Инспекция труда по ЯНАО - не реализовано. Услуги не предоставляются в рамках АИС "ЕЦУ"; 2. ТУ ФАпоУРИ в ЯНАО  - получен отказ по заявке на доступ к электронному сервису;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 (разработан новый сервис в конце 2015 года, находится на стадии тестирования);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реализовано, при оказании услуги сервис не используется. 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реализовано, МВД - не реализовано, отказано в доступе к сервису; 11. УФАС - не реализовано. Услуги не предоставляются в рамках АИС "ЕЦУ"; 12. УФМС - реализовано; 13. Соцзащита - . Услуги не предоставляются в рамках АИС "ЕЦУ" (услуги настроены в конце 2015 года, ведуться работы по разработке адаптера к сервису)                                                                                                                                                                                      </t>
  </si>
  <si>
    <t>***Услуги не предоставляются, разработаны и настроены в конце 2015 года.</t>
  </si>
  <si>
    <r>
      <t xml:space="preserve">2 </t>
    </r>
    <r>
      <rPr>
        <vertAlign val="superscript"/>
        <sz val="10"/>
        <color theme="1"/>
        <rFont val="Times New Roman"/>
        <family val="1"/>
        <charset val="204"/>
      </rPr>
      <t>1</t>
    </r>
  </si>
  <si>
    <r>
      <t>1</t>
    </r>
    <r>
      <rPr>
        <vertAlign val="superscript"/>
        <sz val="10"/>
        <color theme="1"/>
        <rFont val="Times New Roman"/>
        <family val="1"/>
        <charset val="204"/>
      </rPr>
      <t xml:space="preserve"> 2</t>
    </r>
  </si>
  <si>
    <t>30.06.2015 закрыто 23.11.2015</t>
  </si>
  <si>
    <t>8/1,5</t>
  </si>
  <si>
    <t>30.06.2015 закрыто 29.12.2015</t>
  </si>
  <si>
    <t>необходимо не менее 50 кв.м.</t>
  </si>
  <si>
    <t>59,3 в т.ч 19,77 кв.м.</t>
  </si>
  <si>
    <t>28,8 в т. ч. 9,6 кв.м.</t>
  </si>
  <si>
    <t>необходимо не менее 40 кв.м.</t>
  </si>
  <si>
    <t>30.06.2015 закрыто 10.12.2015</t>
  </si>
  <si>
    <t>1 - Антивандальные терминалы "Ростелеком" и  терминальное устройство для оценки качества предоставления государственных услуг</t>
  </si>
  <si>
    <t>2 - Персональный компьютер переоборудованный под терминальное устройство для оценки качества предоставления государственных услуг</t>
  </si>
  <si>
    <t>И.о. директора</t>
  </si>
  <si>
    <t>Е.А. Гордиенко</t>
  </si>
  <si>
    <t>И.о. дректора</t>
  </si>
  <si>
    <r>
      <t>6. Количество обращений граждан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 xml:space="preserve"> в МФЦ, в том числе</t>
    </r>
  </si>
  <si>
    <t>3 - В данном показателе указано колличество территориальных отделов (далее - ТО) на которые распространяется действие заключенных соглашений: УФНС по ЯНАО (18 ТО), Управление Роспотребнадзора по ЯНАО (18 ТО), УФАС по ЯНАО (1 ТО),  УФМС по ЯНАО (18 ТО), ТУ ФА по УГИ в ЯНАО (18 ТО), УФСГРКиК по ЯНАО и филиал ФГБУ "ФКПФСГРКиК" по ЯНАО (18 ТО), УФССП по ЯНАО (18 ТО),  УМВДРФ по ЯНАО (18 ТО), ГИТ в ЯНАО (1 ТО), Администрация МО г Салехард в ССЗН (1 ТО), ДПРР (18 ТО), ДВФОГВиМЮ (18 ТО) ГУ РОФСС РФ по ЯНАО (1 ТО), ОПФРФ ГУ по ЯНАО (18 ТО), Администрация МО г Салехард в СО (1 ТО), Администрация г. Ноябрьск (1 ТО), Администрация г. Лабытнанги (1 ТО), Администрация г. Муравленко (1 ТО), Администрация г. Ноябрьск (1 ТО)</t>
  </si>
  <si>
    <t>5 - Данные согласно штатной численности по состоянию на 31 декабря 2015 года</t>
  </si>
  <si>
    <t>Наличие каналов связи, защищенных в соответствии с требованиями законодательства РФ в сфере защиты информации системы защиты информации</t>
  </si>
  <si>
    <r>
      <t xml:space="preserve">Количество окон, в том числе указать количество человек на одно окно </t>
    </r>
    <r>
      <rPr>
        <vertAlign val="superscript"/>
        <sz val="10"/>
        <rFont val="Times New Roman"/>
        <family val="1"/>
        <charset val="204"/>
      </rPr>
      <t>5</t>
    </r>
  </si>
  <si>
    <t xml:space="preserve">Приложение к государственному заданию государственного учреждения Ямало-Ненецкого автономного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09 декабря 2015 г. № 440-О
 </t>
  </si>
  <si>
    <r>
      <t>Приложение к государственному заданию государственного учреждения Ямало-Ненецкого автономного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09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декабря 2015 г. № 440-О</t>
    </r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</si>
  <si>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2015 год и плановый период 2016 и 2017 годов, утвержденному приказом департамента от 09 декабря 2015 г. № 440-О
 </t>
  </si>
  <si>
    <r>
      <t xml:space="preserve">МО г. Салехард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</si>
  <si>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МО г. Ноябрьск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</si>
  <si>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МО г. Муравленко </t>
    </r>
    <r>
      <rPr>
        <b/>
        <vertAlign val="superscript"/>
        <sz val="10"/>
        <rFont val="Times New Roman"/>
        <family val="1"/>
        <charset val="204"/>
      </rPr>
      <t>7</t>
    </r>
  </si>
  <si>
    <r>
      <t>МО г. Лабытнанги</t>
    </r>
    <r>
      <rPr>
        <b/>
        <vertAlign val="superscript"/>
        <sz val="10"/>
        <rFont val="Times New Roman"/>
        <family val="1"/>
        <charset val="204"/>
      </rPr>
      <t xml:space="preserve"> 7</t>
    </r>
  </si>
  <si>
    <r>
      <t xml:space="preserve">МО г. Губкинский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</si>
  <si>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г. Надым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</si>
  <si>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МО Ямальский район (п. Яр-Сале)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</si>
  <si>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г. Тарко-Сале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</si>
  <si>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с.  Аксарка </t>
    </r>
    <r>
      <rPr>
        <b/>
        <vertAlign val="superscript"/>
        <sz val="10"/>
        <rFont val="Times New Roman"/>
        <family val="1"/>
        <charset val="204"/>
      </rPr>
      <t>7</t>
    </r>
  </si>
  <si>
    <r>
      <t>п. Харп</t>
    </r>
    <r>
      <rPr>
        <b/>
        <vertAlign val="superscript"/>
        <sz val="10"/>
        <rFont val="Times New Roman"/>
        <family val="1"/>
        <charset val="204"/>
      </rPr>
      <t xml:space="preserve"> 7</t>
    </r>
  </si>
  <si>
    <r>
      <t xml:space="preserve">МО Красноселькупский район </t>
    </r>
    <r>
      <rPr>
        <b/>
        <vertAlign val="superscript"/>
        <sz val="10"/>
        <rFont val="Times New Roman"/>
        <family val="1"/>
        <charset val="204"/>
      </rPr>
      <t>7</t>
    </r>
  </si>
  <si>
    <r>
      <t xml:space="preserve">МО Шурышкарский район </t>
    </r>
    <r>
      <rPr>
        <b/>
        <vertAlign val="superscript"/>
        <sz val="10"/>
        <rFont val="Times New Roman"/>
        <family val="1"/>
        <charset val="204"/>
      </rPr>
      <t>7</t>
    </r>
  </si>
  <si>
    <t>Информация о соответствии МФЦ требованиям постановления Правительства Российской Федерации от 27.09.2011 года № 797 "О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власти, органами государственных внебюджетных фондов, органами государственной власти субъектов Российской Федерации, органами местного самоуправления"</t>
  </si>
  <si>
    <t>4 - Среднесписочная численность персонала непосредственно участвующего в предоставлении услуг. Общая численность персонала, с учетом административно-управленческого персонала на конец 2015 года - 254 единицы.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</si>
</sst>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vertAlign val="superscript"/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0" tint="-4.9989318521683403E-2"/>
      <name val="Calibri"/>
      <family val="2"/>
      <charset val="204"/>
      <scheme val="minor"/>
    </font>
    <font>
      <i/>
      <sz val="9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vertAlign val="superscript"/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375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20" fillId="0" borderId="0" xfId="0" applyFont="1"/>
    <xf numFmtId="0" fontId="0" fillId="0" borderId="0" xfId="0" applyFill="1"/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0" xfId="0" applyFont="1" applyFill="1"/>
    <xf numFmtId="0" fontId="11" fillId="0" borderId="0" xfId="0" applyFont="1" applyBorder="1" applyAlignment="1">
      <alignment horizontal="center" vertical="center" wrapText="1"/>
    </xf>
    <xf numFmtId="0" fontId="16" fillId="0" borderId="0" xfId="0" applyFont="1" applyFill="1"/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0" fontId="5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Font="1"/>
    <xf numFmtId="0" fontId="14" fillId="0" borderId="1" xfId="0" applyFont="1" applyFill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/>
    <xf numFmtId="0" fontId="20" fillId="0" borderId="1" xfId="0" applyFont="1" applyFill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0" fontId="30" fillId="0" borderId="1" xfId="0" applyFont="1" applyFill="1" applyBorder="1"/>
    <xf numFmtId="0" fontId="0" fillId="0" borderId="1" xfId="0" applyFill="1" applyBorder="1"/>
    <xf numFmtId="0" fontId="13" fillId="0" borderId="0" xfId="0" applyFont="1" applyAlignment="1">
      <alignment horizontal="center" vertical="center"/>
    </xf>
    <xf numFmtId="0" fontId="31" fillId="0" borderId="0" xfId="0" applyFont="1" applyFill="1"/>
    <xf numFmtId="0" fontId="5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/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49" fontId="5" fillId="2" borderId="1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0" fillId="2" borderId="0" xfId="0" applyFont="1" applyFill="1"/>
    <xf numFmtId="0" fontId="20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0" fillId="2" borderId="0" xfId="0" applyFont="1" applyFill="1" applyAlignment="1"/>
    <xf numFmtId="0" fontId="10" fillId="2" borderId="0" xfId="0" applyFont="1" applyFill="1"/>
    <xf numFmtId="0" fontId="7" fillId="2" borderId="1" xfId="0" quotePrefix="1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5" fillId="0" borderId="0" xfId="0" applyFont="1" applyFill="1"/>
    <xf numFmtId="0" fontId="35" fillId="0" borderId="2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/>
    <xf numFmtId="0" fontId="31" fillId="0" borderId="0" xfId="0" applyFont="1" applyFill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3" fillId="0" borderId="0" xfId="0" applyFont="1" applyFill="1"/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quotePrefix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14" fillId="2" borderId="1" xfId="0" quotePrefix="1" applyFont="1" applyFill="1" applyBorder="1" applyAlignment="1">
      <alignment horizontal="center" vertical="center" wrapText="1"/>
    </xf>
    <xf numFmtId="0" fontId="31" fillId="2" borderId="0" xfId="0" applyFont="1" applyFill="1"/>
    <xf numFmtId="0" fontId="17" fillId="0" borderId="0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38" fillId="2" borderId="0" xfId="0" applyFont="1" applyFill="1"/>
    <xf numFmtId="0" fontId="39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top" wrapText="1"/>
    </xf>
    <xf numFmtId="0" fontId="24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top"/>
    </xf>
    <xf numFmtId="0" fontId="6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justify" wrapText="1"/>
    </xf>
    <xf numFmtId="0" fontId="11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42" fillId="0" borderId="5" xfId="1" applyFont="1" applyFill="1" applyBorder="1" applyAlignment="1">
      <alignment horizontal="center" vertical="center" wrapText="1"/>
    </xf>
    <xf numFmtId="0" fontId="42" fillId="0" borderId="0" xfId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49" fontId="26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/>
    <xf numFmtId="0" fontId="43" fillId="2" borderId="1" xfId="0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>
      <alignment horizontal="center" vertical="center" wrapText="1"/>
    </xf>
    <xf numFmtId="0" fontId="44" fillId="2" borderId="1" xfId="0" quotePrefix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27" fillId="2" borderId="0" xfId="0" applyFont="1" applyFill="1"/>
    <xf numFmtId="0" fontId="44" fillId="2" borderId="0" xfId="0" applyFont="1" applyFill="1" applyBorder="1" applyAlignment="1">
      <alignment horizontal="left" vertical="center" wrapText="1"/>
    </xf>
    <xf numFmtId="0" fontId="21" fillId="2" borderId="0" xfId="0" applyFont="1" applyFill="1"/>
    <xf numFmtId="0" fontId="22" fillId="2" borderId="0" xfId="0" applyFont="1" applyFill="1"/>
    <xf numFmtId="49" fontId="9" fillId="2" borderId="1" xfId="0" applyNumberFormat="1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7" fillId="0" borderId="0" xfId="0" applyFont="1" applyFill="1"/>
    <xf numFmtId="0" fontId="8" fillId="0" borderId="1" xfId="0" quotePrefix="1" applyFont="1" applyFill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13" fillId="0" borderId="1" xfId="0" applyFont="1" applyBorder="1"/>
    <xf numFmtId="0" fontId="20" fillId="0" borderId="1" xfId="0" applyFont="1" applyFill="1" applyBorder="1"/>
    <xf numFmtId="2" fontId="5" fillId="0" borderId="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4" fillId="2" borderId="0" xfId="0" applyFont="1" applyFill="1" applyBorder="1"/>
    <xf numFmtId="0" fontId="1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/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/>
    <xf numFmtId="0" fontId="24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44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" borderId="0" xfId="0" applyFill="1"/>
    <xf numFmtId="0" fontId="11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20" fillId="3" borderId="0" xfId="0" applyFont="1" applyFill="1"/>
    <xf numFmtId="0" fontId="6" fillId="3" borderId="5" xfId="0" applyFont="1" applyFill="1" applyBorder="1" applyAlignment="1">
      <alignment horizontal="center" vertical="center" wrapText="1"/>
    </xf>
    <xf numFmtId="0" fontId="20" fillId="3" borderId="0" xfId="0" applyFont="1" applyFill="1" applyAlignment="1"/>
    <xf numFmtId="0" fontId="35" fillId="3" borderId="0" xfId="0" applyFont="1" applyFill="1"/>
    <xf numFmtId="0" fontId="2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4" fillId="0" borderId="1" xfId="0" applyFont="1" applyFill="1" applyBorder="1" applyAlignment="1">
      <alignment horizontal="center" vertical="top" textRotation="180" wrapText="1"/>
    </xf>
    <xf numFmtId="0" fontId="6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 vertical="top" textRotation="180" wrapText="1"/>
    </xf>
    <xf numFmtId="0" fontId="24" fillId="0" borderId="6" xfId="0" applyFont="1" applyFill="1" applyBorder="1" applyAlignment="1">
      <alignment horizontal="center" vertical="top" textRotation="180" wrapText="1"/>
    </xf>
    <xf numFmtId="0" fontId="20" fillId="0" borderId="1" xfId="0" applyFont="1" applyFill="1" applyBorder="1" applyAlignment="1">
      <alignment horizontal="center" vertical="top" textRotation="180" wrapText="1"/>
    </xf>
    <xf numFmtId="0" fontId="2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39" fillId="0" borderId="0" xfId="0" applyFont="1" applyFill="1" applyBorder="1" applyAlignment="1">
      <alignment horizontal="justify" vertical="top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top" textRotation="180" wrapText="1"/>
    </xf>
    <xf numFmtId="0" fontId="16" fillId="2" borderId="2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textRotation="90" wrapText="1"/>
    </xf>
    <xf numFmtId="0" fontId="24" fillId="2" borderId="6" xfId="0" applyFont="1" applyFill="1" applyBorder="1" applyAlignment="1">
      <alignment horizontal="center" textRotation="90" wrapText="1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textRotation="90" wrapText="1"/>
    </xf>
    <xf numFmtId="0" fontId="24" fillId="0" borderId="6" xfId="0" applyFont="1" applyFill="1" applyBorder="1" applyAlignment="1">
      <alignment horizontal="center" textRotation="90" wrapText="1"/>
    </xf>
    <xf numFmtId="0" fontId="45" fillId="2" borderId="4" xfId="0" applyFont="1" applyFill="1" applyBorder="1" applyAlignment="1">
      <alignment horizontal="center" vertical="center" textRotation="90" wrapText="1"/>
    </xf>
    <xf numFmtId="0" fontId="45" fillId="2" borderId="6" xfId="0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24" fillId="3" borderId="4" xfId="0" applyFont="1" applyFill="1" applyBorder="1" applyAlignment="1">
      <alignment horizontal="center" textRotation="90" wrapText="1"/>
    </xf>
    <xf numFmtId="0" fontId="24" fillId="3" borderId="6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1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left" vertical="top" wrapText="1"/>
    </xf>
    <xf numFmtId="0" fontId="36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3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huravskaya-ma@mfc.yanao.ru" TargetMode="External"/><Relationship Id="rId13" Type="http://schemas.openxmlformats.org/officeDocument/2006/relationships/hyperlink" Target="mailto:mfc-yanao@mfc.yanao.ru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mailto:hargataev-an@mfc.yanao.ru" TargetMode="External"/><Relationship Id="rId7" Type="http://schemas.openxmlformats.org/officeDocument/2006/relationships/hyperlink" Target="mailto:gorbunova-mv@mfc.yanao.ru" TargetMode="External"/><Relationship Id="rId12" Type="http://schemas.openxmlformats.org/officeDocument/2006/relationships/hyperlink" Target="mailto:mfc-yanao@mfc.yanao.ru" TargetMode="External"/><Relationship Id="rId17" Type="http://schemas.openxmlformats.org/officeDocument/2006/relationships/hyperlink" Target="mailto:tsiganok-gi@mfc.yanao.ru" TargetMode="External"/><Relationship Id="rId2" Type="http://schemas.openxmlformats.org/officeDocument/2006/relationships/hyperlink" Target="mailto:efimenko-eg@mfc.yanao.ru" TargetMode="External"/><Relationship Id="rId16" Type="http://schemas.openxmlformats.org/officeDocument/2006/relationships/hyperlink" Target="mailto:igneeva-os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krasyk-nf@mfc.yanao.ru" TargetMode="External"/><Relationship Id="rId11" Type="http://schemas.openxmlformats.org/officeDocument/2006/relationships/hyperlink" Target="mailto:nasonova-ia@mfc.yanao.ru" TargetMode="External"/><Relationship Id="rId5" Type="http://schemas.openxmlformats.org/officeDocument/2006/relationships/hyperlink" Target="mailto:motrich-al@mfc.yanao.ru" TargetMode="External"/><Relationship Id="rId15" Type="http://schemas.openxmlformats.org/officeDocument/2006/relationships/hyperlink" Target="mailto:khusaenova-ts@mfc.yanao.ru" TargetMode="External"/><Relationship Id="rId10" Type="http://schemas.openxmlformats.org/officeDocument/2006/relationships/hyperlink" Target="mailto:lykova-mv@mfc.yanao.ru" TargetMode="External"/><Relationship Id="rId4" Type="http://schemas.openxmlformats.org/officeDocument/2006/relationships/hyperlink" Target="mailto:nasonova-ia@mfc.yanao.ru" TargetMode="External"/><Relationship Id="rId9" Type="http://schemas.openxmlformats.org/officeDocument/2006/relationships/hyperlink" Target="mailto:beshkilsev-sv@mfc.yanao.ru" TargetMode="External"/><Relationship Id="rId14" Type="http://schemas.openxmlformats.org/officeDocument/2006/relationships/hyperlink" Target="mailto:kalinina-ei@mfc.yanao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Normal="100" workbookViewId="0">
      <pane xSplit="1" ySplit="7" topLeftCell="B23" activePane="bottomRight" state="frozen"/>
      <selection pane="topRight" activeCell="B1" sqref="B1"/>
      <selection pane="bottomLeft" activeCell="A7" sqref="A7"/>
      <selection pane="bottomRight" activeCell="F29" sqref="F29"/>
    </sheetView>
  </sheetViews>
  <sheetFormatPr defaultRowHeight="15" x14ac:dyDescent="0.25"/>
  <cols>
    <col min="1" max="1" width="37.7109375" style="9" customWidth="1"/>
    <col min="2" max="2" width="10.42578125" style="9" customWidth="1"/>
    <col min="3" max="3" width="9.42578125" style="9" customWidth="1"/>
    <col min="4" max="4" width="7.28515625" style="9" customWidth="1"/>
    <col min="5" max="5" width="7.85546875" style="247" customWidth="1"/>
    <col min="6" max="6" width="7.85546875" style="9" customWidth="1"/>
    <col min="7" max="7" width="7" style="9" customWidth="1"/>
    <col min="8" max="8" width="7.28515625" style="9" customWidth="1"/>
    <col min="9" max="9" width="6.5703125" style="9" customWidth="1"/>
    <col min="10" max="10" width="8" style="9" customWidth="1"/>
    <col min="11" max="11" width="5.7109375" style="9" customWidth="1"/>
    <col min="12" max="12" width="6.5703125" style="9" customWidth="1"/>
    <col min="13" max="13" width="5.5703125" style="9" customWidth="1"/>
    <col min="14" max="15" width="6.5703125" style="9" customWidth="1"/>
    <col min="16" max="18" width="5.42578125" style="9" customWidth="1"/>
    <col min="19" max="19" width="6.28515625" style="9" customWidth="1"/>
    <col min="20" max="20" width="5.85546875" style="9" customWidth="1"/>
    <col min="21" max="21" width="6.28515625" style="9" customWidth="1"/>
    <col min="22" max="16384" width="9.140625" style="9"/>
  </cols>
  <sheetData>
    <row r="1" spans="1:21" ht="55.5" customHeight="1" x14ac:dyDescent="0.25">
      <c r="H1" s="260" t="s">
        <v>810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</row>
    <row r="2" spans="1:21" ht="12.75" customHeight="1" x14ac:dyDescent="0.25">
      <c r="A2" s="40"/>
      <c r="B2" s="38"/>
      <c r="C2" s="38"/>
      <c r="D2" s="38"/>
      <c r="E2" s="249"/>
      <c r="F2" s="38"/>
      <c r="G2" s="40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62" t="s">
        <v>96</v>
      </c>
      <c r="T2" s="262"/>
      <c r="U2" s="262"/>
    </row>
    <row r="3" spans="1:21" ht="24" customHeight="1" x14ac:dyDescent="0.25">
      <c r="A3" s="267" t="s">
        <v>404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</row>
    <row r="4" spans="1:21" ht="14.25" customHeight="1" x14ac:dyDescent="0.25">
      <c r="A4" s="268" t="s">
        <v>554</v>
      </c>
      <c r="B4" s="268"/>
      <c r="C4" s="79">
        <v>48607</v>
      </c>
      <c r="D4" s="79">
        <v>107129</v>
      </c>
      <c r="E4" s="250">
        <v>50040</v>
      </c>
      <c r="F4" s="79">
        <v>65052</v>
      </c>
      <c r="G4" s="79">
        <v>32786</v>
      </c>
      <c r="H4" s="79">
        <v>26549</v>
      </c>
      <c r="I4" s="79">
        <v>27070</v>
      </c>
      <c r="J4" s="79">
        <v>47291</v>
      </c>
      <c r="K4" s="79">
        <v>11130</v>
      </c>
      <c r="L4" s="80">
        <v>4803</v>
      </c>
      <c r="M4" s="80">
        <v>6141</v>
      </c>
      <c r="N4" s="79">
        <v>8242</v>
      </c>
      <c r="O4" s="80">
        <v>22932</v>
      </c>
      <c r="P4" s="80">
        <v>4504</v>
      </c>
      <c r="Q4" s="81">
        <v>10268</v>
      </c>
      <c r="R4" s="81">
        <v>9501</v>
      </c>
      <c r="S4" s="79">
        <v>4087</v>
      </c>
      <c r="T4" s="79">
        <v>5596</v>
      </c>
      <c r="U4" s="79">
        <v>8013</v>
      </c>
    </row>
    <row r="5" spans="1:21" ht="49.5" customHeight="1" x14ac:dyDescent="0.25">
      <c r="A5" s="276" t="s">
        <v>2</v>
      </c>
      <c r="B5" s="275" t="s">
        <v>3</v>
      </c>
      <c r="C5" s="261" t="s">
        <v>4</v>
      </c>
      <c r="D5" s="261" t="s">
        <v>5</v>
      </c>
      <c r="E5" s="281" t="s">
        <v>451</v>
      </c>
      <c r="F5" s="261" t="s">
        <v>452</v>
      </c>
      <c r="G5" s="261" t="s">
        <v>6</v>
      </c>
      <c r="H5" s="261" t="s">
        <v>7</v>
      </c>
      <c r="I5" s="261" t="s">
        <v>8</v>
      </c>
      <c r="J5" s="278" t="s">
        <v>371</v>
      </c>
      <c r="K5" s="280"/>
      <c r="L5" s="266" t="s">
        <v>182</v>
      </c>
      <c r="M5" s="266"/>
      <c r="N5" s="261" t="s">
        <v>9</v>
      </c>
      <c r="O5" s="278" t="s">
        <v>342</v>
      </c>
      <c r="P5" s="279"/>
      <c r="Q5" s="279"/>
      <c r="R5" s="280"/>
      <c r="S5" s="261" t="s">
        <v>10</v>
      </c>
      <c r="T5" s="261" t="s">
        <v>11</v>
      </c>
      <c r="U5" s="261" t="s">
        <v>12</v>
      </c>
    </row>
    <row r="6" spans="1:21" ht="36" customHeight="1" x14ac:dyDescent="0.25">
      <c r="A6" s="277"/>
      <c r="B6" s="275"/>
      <c r="C6" s="261"/>
      <c r="D6" s="261"/>
      <c r="E6" s="281"/>
      <c r="F6" s="261"/>
      <c r="G6" s="261"/>
      <c r="H6" s="261"/>
      <c r="I6" s="261"/>
      <c r="J6" s="263" t="s">
        <v>372</v>
      </c>
      <c r="K6" s="263" t="s">
        <v>373</v>
      </c>
      <c r="L6" s="261" t="s">
        <v>336</v>
      </c>
      <c r="M6" s="261" t="s">
        <v>335</v>
      </c>
      <c r="N6" s="261"/>
      <c r="O6" s="263" t="s">
        <v>341</v>
      </c>
      <c r="P6" s="263" t="s">
        <v>343</v>
      </c>
      <c r="Q6" s="263" t="s">
        <v>370</v>
      </c>
      <c r="R6" s="263" t="s">
        <v>374</v>
      </c>
      <c r="S6" s="261"/>
      <c r="T6" s="261"/>
      <c r="U6" s="265"/>
    </row>
    <row r="7" spans="1:21" ht="88.5" customHeight="1" x14ac:dyDescent="0.25">
      <c r="A7" s="277"/>
      <c r="B7" s="275"/>
      <c r="C7" s="261"/>
      <c r="D7" s="261"/>
      <c r="E7" s="281"/>
      <c r="F7" s="261"/>
      <c r="G7" s="261"/>
      <c r="H7" s="261"/>
      <c r="I7" s="261"/>
      <c r="J7" s="264"/>
      <c r="K7" s="264"/>
      <c r="L7" s="261"/>
      <c r="M7" s="261"/>
      <c r="N7" s="261"/>
      <c r="O7" s="264"/>
      <c r="P7" s="264"/>
      <c r="Q7" s="264"/>
      <c r="R7" s="264"/>
      <c r="S7" s="261"/>
      <c r="T7" s="261"/>
      <c r="U7" s="265"/>
    </row>
    <row r="8" spans="1:21" x14ac:dyDescent="0.25">
      <c r="A8" s="41">
        <v>1</v>
      </c>
      <c r="B8" s="41">
        <v>2</v>
      </c>
      <c r="C8" s="68">
        <v>3</v>
      </c>
      <c r="D8" s="68">
        <v>4</v>
      </c>
      <c r="E8" s="251">
        <v>5</v>
      </c>
      <c r="F8" s="68">
        <v>6</v>
      </c>
      <c r="G8" s="68">
        <v>7</v>
      </c>
      <c r="H8" s="68">
        <v>8</v>
      </c>
      <c r="I8" s="68">
        <v>9</v>
      </c>
      <c r="J8" s="68">
        <v>10</v>
      </c>
      <c r="K8" s="72">
        <v>11</v>
      </c>
      <c r="L8" s="68">
        <v>12</v>
      </c>
      <c r="M8" s="68">
        <v>13</v>
      </c>
      <c r="N8" s="68">
        <v>14</v>
      </c>
      <c r="O8" s="68">
        <v>15</v>
      </c>
      <c r="P8" s="68">
        <v>16</v>
      </c>
      <c r="Q8" s="72">
        <v>17</v>
      </c>
      <c r="R8" s="72">
        <v>18</v>
      </c>
      <c r="S8" s="68">
        <v>19</v>
      </c>
      <c r="T8" s="68">
        <v>20</v>
      </c>
      <c r="U8" s="68">
        <v>21</v>
      </c>
    </row>
    <row r="9" spans="1:21" ht="40.5" customHeight="1" x14ac:dyDescent="0.25">
      <c r="A9" s="171" t="s">
        <v>454</v>
      </c>
      <c r="B9" s="77">
        <f>SUM(C9:U9)</f>
        <v>19</v>
      </c>
      <c r="C9" s="78">
        <v>1</v>
      </c>
      <c r="D9" s="78">
        <v>1</v>
      </c>
      <c r="E9" s="252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8">
        <v>1</v>
      </c>
      <c r="M9" s="78">
        <v>1</v>
      </c>
      <c r="N9" s="78">
        <v>1</v>
      </c>
      <c r="O9" s="78">
        <v>1</v>
      </c>
      <c r="P9" s="78">
        <v>1</v>
      </c>
      <c r="Q9" s="78">
        <v>1</v>
      </c>
      <c r="R9" s="78">
        <v>1</v>
      </c>
      <c r="S9" s="78">
        <v>1</v>
      </c>
      <c r="T9" s="78">
        <v>1</v>
      </c>
      <c r="U9" s="78">
        <v>1</v>
      </c>
    </row>
    <row r="10" spans="1:21" ht="20.25" customHeight="1" x14ac:dyDescent="0.25">
      <c r="A10" s="171" t="s">
        <v>455</v>
      </c>
      <c r="B10" s="77">
        <f>SUM(C10:U10)</f>
        <v>173</v>
      </c>
      <c r="C10" s="78">
        <v>28</v>
      </c>
      <c r="D10" s="78">
        <v>28</v>
      </c>
      <c r="E10" s="252">
        <v>10</v>
      </c>
      <c r="F10" s="78">
        <v>13</v>
      </c>
      <c r="G10" s="78">
        <v>10</v>
      </c>
      <c r="H10" s="78">
        <v>12</v>
      </c>
      <c r="I10" s="78">
        <v>7</v>
      </c>
      <c r="J10" s="78">
        <v>10</v>
      </c>
      <c r="K10" s="78">
        <v>3</v>
      </c>
      <c r="L10" s="78">
        <v>6</v>
      </c>
      <c r="M10" s="78">
        <v>3</v>
      </c>
      <c r="N10" s="78">
        <v>7</v>
      </c>
      <c r="O10" s="78">
        <v>8</v>
      </c>
      <c r="P10" s="78">
        <v>3</v>
      </c>
      <c r="Q10" s="78">
        <v>5</v>
      </c>
      <c r="R10" s="78">
        <v>5</v>
      </c>
      <c r="S10" s="78">
        <v>5</v>
      </c>
      <c r="T10" s="78">
        <v>4</v>
      </c>
      <c r="U10" s="78">
        <v>6</v>
      </c>
    </row>
    <row r="11" spans="1:21" ht="19.5" customHeight="1" x14ac:dyDescent="0.25">
      <c r="A11" s="36" t="s">
        <v>456</v>
      </c>
      <c r="B11" s="77">
        <f t="shared" ref="B11:B12" si="0">SUM(C11:U11)</f>
        <v>163</v>
      </c>
      <c r="C11" s="78">
        <v>20</v>
      </c>
      <c r="D11" s="78">
        <v>26</v>
      </c>
      <c r="E11" s="252">
        <v>10</v>
      </c>
      <c r="F11" s="78">
        <v>13</v>
      </c>
      <c r="G11" s="78">
        <v>10</v>
      </c>
      <c r="H11" s="78">
        <v>12</v>
      </c>
      <c r="I11" s="78">
        <v>7</v>
      </c>
      <c r="J11" s="78">
        <v>10</v>
      </c>
      <c r="K11" s="78">
        <v>3</v>
      </c>
      <c r="L11" s="78">
        <v>6</v>
      </c>
      <c r="M11" s="78">
        <v>3</v>
      </c>
      <c r="N11" s="78">
        <v>7</v>
      </c>
      <c r="O11" s="78">
        <v>8</v>
      </c>
      <c r="P11" s="78">
        <v>3</v>
      </c>
      <c r="Q11" s="78">
        <v>5</v>
      </c>
      <c r="R11" s="78">
        <v>5</v>
      </c>
      <c r="S11" s="78">
        <v>5</v>
      </c>
      <c r="T11" s="78">
        <v>4</v>
      </c>
      <c r="U11" s="78">
        <v>6</v>
      </c>
    </row>
    <row r="12" spans="1:21" ht="30.75" customHeight="1" x14ac:dyDescent="0.25">
      <c r="A12" s="36" t="s">
        <v>457</v>
      </c>
      <c r="B12" s="77">
        <f t="shared" si="0"/>
        <v>10</v>
      </c>
      <c r="C12" s="78">
        <v>8</v>
      </c>
      <c r="D12" s="78">
        <v>2</v>
      </c>
      <c r="E12" s="252"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</row>
    <row r="13" spans="1:21" ht="21.75" customHeight="1" x14ac:dyDescent="0.25">
      <c r="A13" s="171" t="s">
        <v>458</v>
      </c>
      <c r="B13" s="73">
        <f>SUM(C13:U13)</f>
        <v>10.03584654524089</v>
      </c>
      <c r="C13" s="74">
        <f>C10/(C4/1000)</f>
        <v>0.57604871726294571</v>
      </c>
      <c r="D13" s="74">
        <f>D10/(D4/1000)</f>
        <v>0.26136713681636159</v>
      </c>
      <c r="E13" s="253">
        <f t="shared" ref="E13" si="1">E10/(E4/1000)</f>
        <v>0.19984012789768185</v>
      </c>
      <c r="F13" s="74">
        <f t="shared" ref="F13:N13" si="2">F10/(F4/1000)</f>
        <v>0.19984012789768182</v>
      </c>
      <c r="G13" s="74">
        <f t="shared" si="2"/>
        <v>0.30500823522235099</v>
      </c>
      <c r="H13" s="74">
        <f t="shared" si="2"/>
        <v>0.45199442540208673</v>
      </c>
      <c r="I13" s="74">
        <f t="shared" si="2"/>
        <v>0.25858884373845586</v>
      </c>
      <c r="J13" s="74">
        <f>J10/(J4/1000)</f>
        <v>0.21145672538115076</v>
      </c>
      <c r="K13" s="74">
        <f>K10/(K4/1000)</f>
        <v>0.26954177897574122</v>
      </c>
      <c r="L13" s="74">
        <f t="shared" ref="L13:M13" si="3">L10/(L4/1000)</f>
        <v>1.2492192379762648</v>
      </c>
      <c r="M13" s="74">
        <f t="shared" si="3"/>
        <v>0.48851978505129456</v>
      </c>
      <c r="N13" s="74">
        <f t="shared" si="2"/>
        <v>0.84930842028633813</v>
      </c>
      <c r="O13" s="174">
        <f>O10/(O4/1000)</f>
        <v>0.34885749171463459</v>
      </c>
      <c r="P13" s="174">
        <f t="shared" ref="P13:R13" si="4">P10/(P4/1000)</f>
        <v>0.6660746003552398</v>
      </c>
      <c r="Q13" s="174">
        <f t="shared" si="4"/>
        <v>0.48694974678613162</v>
      </c>
      <c r="R13" s="174">
        <f t="shared" si="4"/>
        <v>0.52626039364277444</v>
      </c>
      <c r="S13" s="74">
        <f>S10/(S4/1000)</f>
        <v>1.2233912405187179</v>
      </c>
      <c r="T13" s="74">
        <f>T10/(T4/1000)</f>
        <v>0.71479628305932807</v>
      </c>
      <c r="U13" s="74">
        <f>U10/(U4/1000)</f>
        <v>0.74878322725570945</v>
      </c>
    </row>
    <row r="14" spans="1:21" ht="30" customHeight="1" x14ac:dyDescent="0.25">
      <c r="A14" s="171" t="s">
        <v>459</v>
      </c>
      <c r="B14" s="75">
        <v>118</v>
      </c>
      <c r="C14" s="78">
        <f>C15+C17+C19+C20</f>
        <v>112</v>
      </c>
      <c r="D14" s="78">
        <f t="shared" ref="D14:U14" si="5">D15+D17+D19+D20</f>
        <v>53</v>
      </c>
      <c r="E14" s="252">
        <f t="shared" si="5"/>
        <v>52</v>
      </c>
      <c r="F14" s="78">
        <f t="shared" si="5"/>
        <v>52</v>
      </c>
      <c r="G14" s="78">
        <f t="shared" si="5"/>
        <v>56</v>
      </c>
      <c r="H14" s="78">
        <f t="shared" si="5"/>
        <v>53</v>
      </c>
      <c r="I14" s="78">
        <f t="shared" si="5"/>
        <v>52</v>
      </c>
      <c r="J14" s="78">
        <f t="shared" si="5"/>
        <v>52</v>
      </c>
      <c r="K14" s="78">
        <f t="shared" si="5"/>
        <v>52</v>
      </c>
      <c r="L14" s="78">
        <f t="shared" si="5"/>
        <v>52</v>
      </c>
      <c r="M14" s="78">
        <f t="shared" si="5"/>
        <v>52</v>
      </c>
      <c r="N14" s="78">
        <f t="shared" si="5"/>
        <v>52</v>
      </c>
      <c r="O14" s="78">
        <f t="shared" si="5"/>
        <v>52</v>
      </c>
      <c r="P14" s="78">
        <f t="shared" si="5"/>
        <v>52</v>
      </c>
      <c r="Q14" s="78">
        <f t="shared" si="5"/>
        <v>52</v>
      </c>
      <c r="R14" s="78">
        <f t="shared" si="5"/>
        <v>52</v>
      </c>
      <c r="S14" s="78">
        <f t="shared" si="5"/>
        <v>52</v>
      </c>
      <c r="T14" s="78">
        <f t="shared" si="5"/>
        <v>52</v>
      </c>
      <c r="U14" s="78">
        <f t="shared" si="5"/>
        <v>52</v>
      </c>
    </row>
    <row r="15" spans="1:21" s="166" customFormat="1" ht="52.5" customHeight="1" x14ac:dyDescent="0.25">
      <c r="A15" s="170" t="s">
        <v>460</v>
      </c>
      <c r="B15" s="167">
        <f t="shared" ref="B15:B19" si="6">C15</f>
        <v>39</v>
      </c>
      <c r="C15" s="165">
        <v>39</v>
      </c>
      <c r="D15" s="165">
        <v>29</v>
      </c>
      <c r="E15" s="254">
        <v>29</v>
      </c>
      <c r="F15" s="165">
        <v>29</v>
      </c>
      <c r="G15" s="165">
        <v>29</v>
      </c>
      <c r="H15" s="165">
        <v>29</v>
      </c>
      <c r="I15" s="165">
        <v>29</v>
      </c>
      <c r="J15" s="165">
        <v>29</v>
      </c>
      <c r="K15" s="165">
        <v>29</v>
      </c>
      <c r="L15" s="165">
        <v>29</v>
      </c>
      <c r="M15" s="165">
        <v>29</v>
      </c>
      <c r="N15" s="165">
        <v>29</v>
      </c>
      <c r="O15" s="165">
        <v>29</v>
      </c>
      <c r="P15" s="165">
        <v>29</v>
      </c>
      <c r="Q15" s="165">
        <v>29</v>
      </c>
      <c r="R15" s="165">
        <v>29</v>
      </c>
      <c r="S15" s="165">
        <v>29</v>
      </c>
      <c r="T15" s="165">
        <v>29</v>
      </c>
      <c r="U15" s="165">
        <v>29</v>
      </c>
    </row>
    <row r="16" spans="1:21" s="166" customFormat="1" ht="48.75" customHeight="1" x14ac:dyDescent="0.25">
      <c r="A16" s="170" t="s">
        <v>464</v>
      </c>
      <c r="B16" s="167">
        <v>23</v>
      </c>
      <c r="C16" s="165">
        <v>23</v>
      </c>
      <c r="D16" s="165">
        <v>23</v>
      </c>
      <c r="E16" s="254">
        <v>23</v>
      </c>
      <c r="F16" s="165">
        <v>23</v>
      </c>
      <c r="G16" s="165">
        <v>23</v>
      </c>
      <c r="H16" s="165">
        <v>23</v>
      </c>
      <c r="I16" s="165">
        <v>23</v>
      </c>
      <c r="J16" s="165">
        <v>23</v>
      </c>
      <c r="K16" s="165">
        <v>23</v>
      </c>
      <c r="L16" s="165">
        <v>23</v>
      </c>
      <c r="M16" s="165">
        <v>23</v>
      </c>
      <c r="N16" s="165">
        <v>23</v>
      </c>
      <c r="O16" s="165">
        <v>23</v>
      </c>
      <c r="P16" s="165">
        <v>23</v>
      </c>
      <c r="Q16" s="165">
        <v>23</v>
      </c>
      <c r="R16" s="165">
        <v>23</v>
      </c>
      <c r="S16" s="165">
        <v>23</v>
      </c>
      <c r="T16" s="165">
        <v>23</v>
      </c>
      <c r="U16" s="165">
        <v>23</v>
      </c>
    </row>
    <row r="17" spans="1:25" s="166" customFormat="1" ht="51" customHeight="1" x14ac:dyDescent="0.25">
      <c r="A17" s="170" t="s">
        <v>461</v>
      </c>
      <c r="B17" s="167">
        <f t="shared" ref="B17" si="7">C17</f>
        <v>21</v>
      </c>
      <c r="C17" s="165">
        <v>21</v>
      </c>
      <c r="D17" s="165">
        <v>16</v>
      </c>
      <c r="E17" s="254">
        <v>16</v>
      </c>
      <c r="F17" s="165">
        <v>16</v>
      </c>
      <c r="G17" s="165">
        <v>16</v>
      </c>
      <c r="H17" s="165">
        <v>16</v>
      </c>
      <c r="I17" s="165">
        <v>16</v>
      </c>
      <c r="J17" s="165">
        <v>16</v>
      </c>
      <c r="K17" s="165">
        <v>16</v>
      </c>
      <c r="L17" s="165">
        <v>16</v>
      </c>
      <c r="M17" s="165">
        <v>16</v>
      </c>
      <c r="N17" s="165">
        <v>16</v>
      </c>
      <c r="O17" s="165">
        <v>16</v>
      </c>
      <c r="P17" s="165">
        <v>16</v>
      </c>
      <c r="Q17" s="165">
        <v>16</v>
      </c>
      <c r="R17" s="165">
        <v>16</v>
      </c>
      <c r="S17" s="165">
        <v>16</v>
      </c>
      <c r="T17" s="165">
        <v>16</v>
      </c>
      <c r="U17" s="165">
        <v>16</v>
      </c>
    </row>
    <row r="18" spans="1:25" s="166" customFormat="1" ht="49.5" customHeight="1" x14ac:dyDescent="0.25">
      <c r="A18" s="170" t="s">
        <v>464</v>
      </c>
      <c r="B18" s="167">
        <v>10</v>
      </c>
      <c r="C18" s="165">
        <v>10</v>
      </c>
      <c r="D18" s="165">
        <v>10</v>
      </c>
      <c r="E18" s="254">
        <v>10</v>
      </c>
      <c r="F18" s="165">
        <v>10</v>
      </c>
      <c r="G18" s="165">
        <v>10</v>
      </c>
      <c r="H18" s="165">
        <v>10</v>
      </c>
      <c r="I18" s="165">
        <v>10</v>
      </c>
      <c r="J18" s="165">
        <v>10</v>
      </c>
      <c r="K18" s="165">
        <v>10</v>
      </c>
      <c r="L18" s="165">
        <v>10</v>
      </c>
      <c r="M18" s="165">
        <v>10</v>
      </c>
      <c r="N18" s="165">
        <v>10</v>
      </c>
      <c r="O18" s="165">
        <v>10</v>
      </c>
      <c r="P18" s="165">
        <v>10</v>
      </c>
      <c r="Q18" s="165">
        <v>10</v>
      </c>
      <c r="R18" s="165">
        <v>10</v>
      </c>
      <c r="S18" s="165">
        <v>10</v>
      </c>
      <c r="T18" s="165">
        <v>10</v>
      </c>
      <c r="U18" s="165">
        <v>10</v>
      </c>
    </row>
    <row r="19" spans="1:25" s="166" customFormat="1" ht="42.75" customHeight="1" x14ac:dyDescent="0.25">
      <c r="A19" s="170" t="s">
        <v>462</v>
      </c>
      <c r="B19" s="167">
        <f t="shared" si="6"/>
        <v>38</v>
      </c>
      <c r="C19" s="165">
        <v>38</v>
      </c>
      <c r="D19" s="165">
        <v>7</v>
      </c>
      <c r="E19" s="254">
        <v>7</v>
      </c>
      <c r="F19" s="165">
        <v>7</v>
      </c>
      <c r="G19" s="165">
        <v>7</v>
      </c>
      <c r="H19" s="165">
        <v>7</v>
      </c>
      <c r="I19" s="165">
        <v>7</v>
      </c>
      <c r="J19" s="165">
        <v>7</v>
      </c>
      <c r="K19" s="165">
        <v>7</v>
      </c>
      <c r="L19" s="165">
        <v>7</v>
      </c>
      <c r="M19" s="165">
        <v>7</v>
      </c>
      <c r="N19" s="165">
        <v>7</v>
      </c>
      <c r="O19" s="165">
        <v>7</v>
      </c>
      <c r="P19" s="165">
        <v>7</v>
      </c>
      <c r="Q19" s="165">
        <v>7</v>
      </c>
      <c r="R19" s="165">
        <v>7</v>
      </c>
      <c r="S19" s="165">
        <v>7</v>
      </c>
      <c r="T19" s="165">
        <v>7</v>
      </c>
      <c r="U19" s="165">
        <v>7</v>
      </c>
    </row>
    <row r="20" spans="1:25" s="166" customFormat="1" ht="30.75" customHeight="1" x14ac:dyDescent="0.25">
      <c r="A20" s="170" t="s">
        <v>463</v>
      </c>
      <c r="B20" s="167">
        <v>20</v>
      </c>
      <c r="C20" s="165">
        <v>14</v>
      </c>
      <c r="D20" s="165">
        <v>1</v>
      </c>
      <c r="E20" s="254">
        <v>0</v>
      </c>
      <c r="F20" s="165">
        <v>0</v>
      </c>
      <c r="G20" s="165">
        <v>4</v>
      </c>
      <c r="H20" s="165">
        <v>1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v>0</v>
      </c>
      <c r="S20" s="165">
        <v>0</v>
      </c>
      <c r="T20" s="165">
        <v>0</v>
      </c>
      <c r="U20" s="165">
        <v>0</v>
      </c>
    </row>
    <row r="21" spans="1:25" s="49" customFormat="1" ht="42.75" customHeight="1" x14ac:dyDescent="0.25">
      <c r="A21" s="120" t="s">
        <v>465</v>
      </c>
      <c r="B21" s="59">
        <f>B14</f>
        <v>118</v>
      </c>
      <c r="C21" s="78">
        <f>C14</f>
        <v>112</v>
      </c>
      <c r="D21" s="78">
        <f t="shared" ref="D21:U21" si="8">D14</f>
        <v>53</v>
      </c>
      <c r="E21" s="252">
        <f t="shared" si="8"/>
        <v>52</v>
      </c>
      <c r="F21" s="78">
        <f t="shared" si="8"/>
        <v>52</v>
      </c>
      <c r="G21" s="78">
        <f t="shared" si="8"/>
        <v>56</v>
      </c>
      <c r="H21" s="78">
        <f t="shared" si="8"/>
        <v>53</v>
      </c>
      <c r="I21" s="78">
        <f t="shared" si="8"/>
        <v>52</v>
      </c>
      <c r="J21" s="78">
        <f t="shared" si="8"/>
        <v>52</v>
      </c>
      <c r="K21" s="78">
        <f t="shared" si="8"/>
        <v>52</v>
      </c>
      <c r="L21" s="78">
        <f t="shared" si="8"/>
        <v>52</v>
      </c>
      <c r="M21" s="78">
        <f t="shared" si="8"/>
        <v>52</v>
      </c>
      <c r="N21" s="78">
        <f t="shared" si="8"/>
        <v>52</v>
      </c>
      <c r="O21" s="78">
        <f t="shared" si="8"/>
        <v>52</v>
      </c>
      <c r="P21" s="78">
        <f t="shared" si="8"/>
        <v>52</v>
      </c>
      <c r="Q21" s="78">
        <f t="shared" si="8"/>
        <v>52</v>
      </c>
      <c r="R21" s="78">
        <f t="shared" si="8"/>
        <v>52</v>
      </c>
      <c r="S21" s="78">
        <f t="shared" si="8"/>
        <v>52</v>
      </c>
      <c r="T21" s="78">
        <f t="shared" si="8"/>
        <v>52</v>
      </c>
      <c r="U21" s="78">
        <f t="shared" si="8"/>
        <v>52</v>
      </c>
      <c r="V21" s="50"/>
      <c r="W21" s="50"/>
      <c r="X21" s="50"/>
      <c r="Y21" s="50"/>
    </row>
    <row r="22" spans="1:25" ht="30.75" customHeight="1" x14ac:dyDescent="0.25">
      <c r="A22" s="171" t="s">
        <v>805</v>
      </c>
      <c r="B22" s="77">
        <f>SUM(C22:U22)</f>
        <v>424597</v>
      </c>
      <c r="C22" s="78">
        <f>C23+C24+C25+C26</f>
        <v>100714</v>
      </c>
      <c r="D22" s="78">
        <f t="shared" ref="D22:U22" si="9">D23+D24+D25+D26</f>
        <v>72522</v>
      </c>
      <c r="E22" s="252">
        <f t="shared" si="9"/>
        <v>59745</v>
      </c>
      <c r="F22" s="78">
        <f t="shared" si="9"/>
        <v>5983</v>
      </c>
      <c r="G22" s="78">
        <f t="shared" si="9"/>
        <v>18790</v>
      </c>
      <c r="H22" s="78">
        <f t="shared" si="9"/>
        <v>23753</v>
      </c>
      <c r="I22" s="78">
        <f t="shared" si="9"/>
        <v>29311</v>
      </c>
      <c r="J22" s="78">
        <f t="shared" si="9"/>
        <v>35706</v>
      </c>
      <c r="K22" s="78">
        <f t="shared" si="9"/>
        <v>52</v>
      </c>
      <c r="L22" s="78">
        <f t="shared" si="9"/>
        <v>4240</v>
      </c>
      <c r="M22" s="78">
        <f t="shared" si="9"/>
        <v>424</v>
      </c>
      <c r="N22" s="78">
        <f t="shared" si="9"/>
        <v>15125</v>
      </c>
      <c r="O22" s="78">
        <f t="shared" si="9"/>
        <v>39285</v>
      </c>
      <c r="P22" s="78">
        <f t="shared" si="9"/>
        <v>101</v>
      </c>
      <c r="Q22" s="78">
        <f t="shared" si="9"/>
        <v>1052</v>
      </c>
      <c r="R22" s="78">
        <f t="shared" si="9"/>
        <v>81</v>
      </c>
      <c r="S22" s="78">
        <f t="shared" si="9"/>
        <v>3222</v>
      </c>
      <c r="T22" s="78">
        <f t="shared" si="9"/>
        <v>6434</v>
      </c>
      <c r="U22" s="78">
        <f t="shared" si="9"/>
        <v>8057</v>
      </c>
      <c r="V22" s="8"/>
      <c r="W22" s="37"/>
      <c r="X22" s="8"/>
      <c r="Y22" s="8"/>
    </row>
    <row r="23" spans="1:25" s="166" customFormat="1" ht="39.75" customHeight="1" x14ac:dyDescent="0.25">
      <c r="A23" s="36" t="s">
        <v>466</v>
      </c>
      <c r="B23" s="69">
        <f>SUM(C23:U23)</f>
        <v>398569</v>
      </c>
      <c r="C23" s="165">
        <f>'Приложение 2'!G68</f>
        <v>79479</v>
      </c>
      <c r="D23" s="165">
        <f>'Приложение 2'!H68</f>
        <v>70484</v>
      </c>
      <c r="E23" s="254">
        <f>'Приложение 2'!I68</f>
        <v>58412</v>
      </c>
      <c r="F23" s="165">
        <f>'Приложение 2'!J68</f>
        <v>5295</v>
      </c>
      <c r="G23" s="165">
        <f>'Приложение 2'!K68</f>
        <v>18774</v>
      </c>
      <c r="H23" s="165">
        <f>'Приложение 2'!L68</f>
        <v>23737</v>
      </c>
      <c r="I23" s="212">
        <f>'Приложение 2'!M68</f>
        <v>29307</v>
      </c>
      <c r="J23" s="165">
        <f>'Приложение 2'!N68</f>
        <v>35704</v>
      </c>
      <c r="K23" s="165">
        <f>'Приложение 2'!O68</f>
        <v>52</v>
      </c>
      <c r="L23" s="165">
        <f>'Приложение 2'!P68</f>
        <v>3838</v>
      </c>
      <c r="M23" s="165">
        <f>'Приложение 2'!Q68</f>
        <v>424</v>
      </c>
      <c r="N23" s="212">
        <f>'Приложение 2'!R68</f>
        <v>15091</v>
      </c>
      <c r="O23" s="212">
        <f>'Приложение 2'!S68</f>
        <v>39025</v>
      </c>
      <c r="P23" s="165">
        <f>'Приложение 2'!T68</f>
        <v>101</v>
      </c>
      <c r="Q23" s="212">
        <f>'Приложение 2'!U68</f>
        <v>1052</v>
      </c>
      <c r="R23" s="165">
        <f>'Приложение 2'!V68</f>
        <v>81</v>
      </c>
      <c r="S23" s="165">
        <f>'Приложение 2'!W68</f>
        <v>3222</v>
      </c>
      <c r="T23" s="165">
        <f>'Приложение 2'!X68</f>
        <v>6434</v>
      </c>
      <c r="U23" s="165">
        <f>'Приложение 2'!Y68</f>
        <v>8057</v>
      </c>
      <c r="V23" s="206"/>
      <c r="W23" s="206"/>
      <c r="X23" s="207"/>
      <c r="Y23" s="208"/>
    </row>
    <row r="24" spans="1:25" s="166" customFormat="1" ht="45" customHeight="1" x14ac:dyDescent="0.25">
      <c r="A24" s="36" t="s">
        <v>467</v>
      </c>
      <c r="B24" s="69">
        <f>SUM(C24:U24)</f>
        <v>6415</v>
      </c>
      <c r="C24" s="165">
        <f>'Приложение 2'!G141</f>
        <v>1672</v>
      </c>
      <c r="D24" s="165">
        <f>'Приложение 2'!H141</f>
        <v>2011</v>
      </c>
      <c r="E24" s="254">
        <f>'Приложение 2'!I141</f>
        <v>1333</v>
      </c>
      <c r="F24" s="165">
        <f>'Приложение 2'!J141</f>
        <v>686</v>
      </c>
      <c r="G24" s="165">
        <f>'Приложение 2'!K141</f>
        <v>12</v>
      </c>
      <c r="H24" s="165">
        <f>'Приложение 2'!L141</f>
        <v>13</v>
      </c>
      <c r="I24" s="165">
        <f>'Приложение 2'!M141</f>
        <v>0</v>
      </c>
      <c r="J24" s="165">
        <f>'Приложение 2'!N141</f>
        <v>1</v>
      </c>
      <c r="K24" s="165">
        <f>'Приложение 2'!O141</f>
        <v>0</v>
      </c>
      <c r="L24" s="165">
        <f>'Приложение 2'!P141</f>
        <v>398</v>
      </c>
      <c r="M24" s="165">
        <f>'Приложение 2'!Q141</f>
        <v>0</v>
      </c>
      <c r="N24" s="165">
        <f>'Приложение 2'!R141</f>
        <v>32</v>
      </c>
      <c r="O24" s="165">
        <f>'Приложение 2'!S141</f>
        <v>257</v>
      </c>
      <c r="P24" s="165">
        <f>'Приложение 2'!T141</f>
        <v>0</v>
      </c>
      <c r="Q24" s="165">
        <f>'Приложение 2'!U141</f>
        <v>0</v>
      </c>
      <c r="R24" s="165">
        <f>'Приложение 2'!V141</f>
        <v>0</v>
      </c>
      <c r="S24" s="165">
        <f>'Приложение 2'!W141</f>
        <v>0</v>
      </c>
      <c r="T24" s="165">
        <f>'Приложение 2'!X141</f>
        <v>0</v>
      </c>
      <c r="U24" s="165">
        <f>'Приложение 2'!Y141</f>
        <v>0</v>
      </c>
      <c r="V24" s="209"/>
      <c r="W24" s="209"/>
      <c r="X24" s="210"/>
      <c r="Y24" s="208"/>
    </row>
    <row r="25" spans="1:25" s="166" customFormat="1" ht="42" customHeight="1" x14ac:dyDescent="0.25">
      <c r="A25" s="36" t="s">
        <v>468</v>
      </c>
      <c r="B25" s="69">
        <f>SUM(C25:U25)</f>
        <v>10517</v>
      </c>
      <c r="C25" s="165">
        <f>'Приложение 2'!G114</f>
        <v>10467</v>
      </c>
      <c r="D25" s="165">
        <f>'Приложение 2'!H114</f>
        <v>27</v>
      </c>
      <c r="E25" s="254">
        <f>'Приложение 2'!I114</f>
        <v>0</v>
      </c>
      <c r="F25" s="165">
        <f>'Приложение 2'!J114</f>
        <v>2</v>
      </c>
      <c r="G25" s="165">
        <f>'Приложение 2'!K114</f>
        <v>4</v>
      </c>
      <c r="H25" s="165">
        <f>'Приложение 2'!L114</f>
        <v>3</v>
      </c>
      <c r="I25" s="165">
        <f>'Приложение 2'!M114</f>
        <v>4</v>
      </c>
      <c r="J25" s="165">
        <f>'Приложение 2'!N114</f>
        <v>1</v>
      </c>
      <c r="K25" s="165">
        <f>'Приложение 2'!O114</f>
        <v>0</v>
      </c>
      <c r="L25" s="165">
        <f>'Приложение 2'!P114</f>
        <v>4</v>
      </c>
      <c r="M25" s="165">
        <f>'Приложение 2'!Q114</f>
        <v>0</v>
      </c>
      <c r="N25" s="165">
        <f>'Приложение 2'!R114</f>
        <v>2</v>
      </c>
      <c r="O25" s="165">
        <f>'Приложение 2'!S114</f>
        <v>3</v>
      </c>
      <c r="P25" s="165">
        <f>'Приложение 2'!T114</f>
        <v>0</v>
      </c>
      <c r="Q25" s="165">
        <f>'Приложение 2'!U114</f>
        <v>0</v>
      </c>
      <c r="R25" s="165">
        <f>'Приложение 2'!V114</f>
        <v>0</v>
      </c>
      <c r="S25" s="165">
        <f>'Приложение 2'!W114</f>
        <v>0</v>
      </c>
      <c r="T25" s="165">
        <f>'Приложение 2'!X114</f>
        <v>0</v>
      </c>
      <c r="U25" s="165">
        <f>'Приложение 2'!Y114</f>
        <v>0</v>
      </c>
      <c r="V25" s="211"/>
      <c r="W25" s="211"/>
      <c r="X25" s="210"/>
      <c r="Y25" s="208"/>
    </row>
    <row r="26" spans="1:25" s="166" customFormat="1" ht="22.5" customHeight="1" x14ac:dyDescent="0.25">
      <c r="A26" s="36" t="s">
        <v>469</v>
      </c>
      <c r="B26" s="69">
        <f t="shared" ref="B26" si="10">SUM(C26:U26)</f>
        <v>9096</v>
      </c>
      <c r="C26" s="165">
        <f>'Приложение 2'!G175</f>
        <v>9096</v>
      </c>
      <c r="D26" s="165">
        <f>'Приложение 2'!H175</f>
        <v>0</v>
      </c>
      <c r="E26" s="254">
        <f>'Приложение 2'!I175</f>
        <v>0</v>
      </c>
      <c r="F26" s="165">
        <f>'Приложение 2'!J175</f>
        <v>0</v>
      </c>
      <c r="G26" s="165">
        <f>'Приложение 2'!K175</f>
        <v>0</v>
      </c>
      <c r="H26" s="165">
        <f>'Приложение 2'!L175</f>
        <v>0</v>
      </c>
      <c r="I26" s="165">
        <f>'Приложение 2'!M175</f>
        <v>0</v>
      </c>
      <c r="J26" s="165">
        <f>'Приложение 2'!N175</f>
        <v>0</v>
      </c>
      <c r="K26" s="165">
        <f>'Приложение 2'!O175</f>
        <v>0</v>
      </c>
      <c r="L26" s="165">
        <f>'Приложение 2'!P175</f>
        <v>0</v>
      </c>
      <c r="M26" s="165">
        <f>'Приложение 2'!Q175</f>
        <v>0</v>
      </c>
      <c r="N26" s="165">
        <f>'Приложение 2'!R175</f>
        <v>0</v>
      </c>
      <c r="O26" s="165">
        <f>'Приложение 2'!S175</f>
        <v>0</v>
      </c>
      <c r="P26" s="165">
        <f>'Приложение 2'!T175</f>
        <v>0</v>
      </c>
      <c r="Q26" s="165">
        <f>'Приложение 2'!U175</f>
        <v>0</v>
      </c>
      <c r="R26" s="165">
        <f>'Приложение 2'!V175</f>
        <v>0</v>
      </c>
      <c r="S26" s="165">
        <f>'Приложение 2'!W175</f>
        <v>0</v>
      </c>
      <c r="T26" s="165">
        <f>'Приложение 2'!X175</f>
        <v>0</v>
      </c>
      <c r="U26" s="165">
        <f>'Приложение 2'!Y175</f>
        <v>0</v>
      </c>
      <c r="V26" s="208"/>
      <c r="W26" s="208"/>
      <c r="X26" s="208"/>
      <c r="Y26" s="208"/>
    </row>
    <row r="27" spans="1:25" s="49" customFormat="1" ht="27.75" customHeight="1" x14ac:dyDescent="0.25">
      <c r="A27" s="185" t="s">
        <v>470</v>
      </c>
      <c r="B27" s="146">
        <v>19</v>
      </c>
      <c r="C27" s="128">
        <v>16</v>
      </c>
      <c r="D27" s="21">
        <v>11</v>
      </c>
      <c r="E27" s="252">
        <v>10</v>
      </c>
      <c r="F27" s="128">
        <v>10</v>
      </c>
      <c r="G27" s="128">
        <v>11</v>
      </c>
      <c r="H27" s="128">
        <v>10</v>
      </c>
      <c r="I27" s="128">
        <v>10</v>
      </c>
      <c r="J27" s="128">
        <v>10</v>
      </c>
      <c r="K27" s="128">
        <v>10</v>
      </c>
      <c r="L27" s="128">
        <v>10</v>
      </c>
      <c r="M27" s="128">
        <v>10</v>
      </c>
      <c r="N27" s="128">
        <v>10</v>
      </c>
      <c r="O27" s="128">
        <v>10</v>
      </c>
      <c r="P27" s="128">
        <v>10</v>
      </c>
      <c r="Q27" s="128">
        <v>10</v>
      </c>
      <c r="R27" s="128">
        <v>10</v>
      </c>
      <c r="S27" s="128">
        <v>10</v>
      </c>
      <c r="T27" s="128">
        <v>10</v>
      </c>
      <c r="U27" s="128">
        <v>10</v>
      </c>
      <c r="V27" s="50"/>
      <c r="W27" s="50"/>
      <c r="X27" s="50"/>
      <c r="Y27" s="50"/>
    </row>
    <row r="28" spans="1:25" s="49" customFormat="1" ht="30" customHeight="1" x14ac:dyDescent="0.25">
      <c r="A28" s="185" t="s">
        <v>471</v>
      </c>
      <c r="B28" s="189">
        <f>SUM(C28:U28)</f>
        <v>218</v>
      </c>
      <c r="C28" s="186">
        <v>57</v>
      </c>
      <c r="D28" s="186">
        <v>35</v>
      </c>
      <c r="E28" s="255">
        <v>13</v>
      </c>
      <c r="F28" s="186">
        <v>10</v>
      </c>
      <c r="G28" s="186">
        <v>14</v>
      </c>
      <c r="H28" s="186">
        <v>9</v>
      </c>
      <c r="I28" s="186">
        <v>10</v>
      </c>
      <c r="J28" s="186">
        <v>10</v>
      </c>
      <c r="K28" s="186">
        <v>2</v>
      </c>
      <c r="L28" s="186">
        <v>8</v>
      </c>
      <c r="M28" s="186">
        <v>1</v>
      </c>
      <c r="N28" s="186">
        <v>11</v>
      </c>
      <c r="O28" s="186">
        <v>15</v>
      </c>
      <c r="P28" s="186">
        <v>3</v>
      </c>
      <c r="Q28" s="186">
        <v>7</v>
      </c>
      <c r="R28" s="186">
        <v>4</v>
      </c>
      <c r="S28" s="186">
        <v>3</v>
      </c>
      <c r="T28" s="186">
        <v>3</v>
      </c>
      <c r="U28" s="186">
        <v>3</v>
      </c>
      <c r="V28" s="50"/>
      <c r="W28" s="187">
        <v>42</v>
      </c>
      <c r="X28" s="50"/>
      <c r="Y28" s="50"/>
    </row>
    <row r="29" spans="1:25" s="49" customFormat="1" ht="21.75" customHeight="1" x14ac:dyDescent="0.25">
      <c r="A29" s="185" t="s">
        <v>472</v>
      </c>
      <c r="B29" s="190">
        <f>SUM(C29:U29)/19</f>
        <v>10.31421052631579</v>
      </c>
      <c r="C29" s="188">
        <v>9.26</v>
      </c>
      <c r="D29" s="188">
        <v>22.36</v>
      </c>
      <c r="E29" s="256">
        <v>26.43</v>
      </c>
      <c r="F29" s="188">
        <v>7.4</v>
      </c>
      <c r="G29" s="188">
        <v>2.02</v>
      </c>
      <c r="H29" s="188">
        <v>8.16</v>
      </c>
      <c r="I29" s="188">
        <v>8.52</v>
      </c>
      <c r="J29" s="188">
        <v>12.56</v>
      </c>
      <c r="K29" s="188">
        <v>3.21</v>
      </c>
      <c r="L29" s="188">
        <v>2.19</v>
      </c>
      <c r="M29" s="188">
        <v>9.57</v>
      </c>
      <c r="N29" s="188">
        <v>5.59</v>
      </c>
      <c r="O29" s="188">
        <v>23.41</v>
      </c>
      <c r="P29" s="188">
        <v>22.59</v>
      </c>
      <c r="Q29" s="188">
        <v>11.06</v>
      </c>
      <c r="R29" s="188">
        <v>1.1000000000000001</v>
      </c>
      <c r="S29" s="188">
        <v>5.56</v>
      </c>
      <c r="T29" s="188">
        <v>5.58</v>
      </c>
      <c r="U29" s="188">
        <v>9.4</v>
      </c>
      <c r="V29" s="50"/>
      <c r="W29" s="187"/>
      <c r="X29" s="50"/>
      <c r="Y29" s="50"/>
    </row>
    <row r="30" spans="1:25" s="49" customFormat="1" ht="12.75" customHeight="1" x14ac:dyDescent="0.25">
      <c r="A30" s="221"/>
      <c r="B30" s="222"/>
      <c r="C30" s="223"/>
      <c r="D30" s="223"/>
      <c r="E30" s="257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50"/>
      <c r="W30" s="187"/>
      <c r="X30" s="50"/>
      <c r="Y30" s="50"/>
    </row>
    <row r="31" spans="1:25" ht="60.75" customHeight="1" x14ac:dyDescent="0.25">
      <c r="A31" s="270" t="s">
        <v>565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8"/>
      <c r="W31" s="8"/>
      <c r="X31" s="8"/>
      <c r="Y31" s="8"/>
    </row>
    <row r="32" spans="1:25" ht="18" customHeight="1" x14ac:dyDescent="0.25">
      <c r="A32" s="273" t="s">
        <v>566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8"/>
      <c r="W32" s="8"/>
      <c r="X32" s="8"/>
      <c r="Y32" s="8"/>
    </row>
    <row r="33" spans="1:25" ht="56.25" customHeight="1" x14ac:dyDescent="0.25">
      <c r="A33" s="272" t="s">
        <v>806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8"/>
      <c r="W33" s="8"/>
      <c r="X33" s="8"/>
      <c r="Y33" s="8"/>
    </row>
    <row r="34" spans="1:25" ht="29.25" customHeight="1" x14ac:dyDescent="0.25">
      <c r="A34" s="272" t="s">
        <v>826</v>
      </c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8"/>
      <c r="W34" s="8"/>
      <c r="X34" s="8"/>
      <c r="Y34" s="8"/>
    </row>
    <row r="35" spans="1:25" ht="42" customHeight="1" x14ac:dyDescent="0.25">
      <c r="A35" s="270" t="s">
        <v>567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8"/>
      <c r="W35" s="8"/>
      <c r="X35" s="8"/>
      <c r="Y35" s="8"/>
    </row>
    <row r="36" spans="1:25" ht="15.75" customHeight="1" x14ac:dyDescent="0.25">
      <c r="A36" s="51"/>
      <c r="B36" s="51"/>
      <c r="C36" s="51"/>
      <c r="D36" s="51"/>
      <c r="E36" s="258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8"/>
      <c r="W36" s="8"/>
      <c r="X36" s="8"/>
      <c r="Y36" s="8"/>
    </row>
    <row r="37" spans="1:25" s="49" customFormat="1" ht="15.75" customHeight="1" x14ac:dyDescent="0.25">
      <c r="A37" s="271" t="s">
        <v>804</v>
      </c>
      <c r="B37" s="271"/>
      <c r="C37" s="271"/>
      <c r="D37" s="46"/>
      <c r="E37" s="259"/>
      <c r="F37" s="106"/>
      <c r="G37" s="271" t="s">
        <v>803</v>
      </c>
      <c r="H37" s="271"/>
      <c r="I37" s="271"/>
      <c r="N37" s="50"/>
    </row>
    <row r="38" spans="1:25" s="49" customFormat="1" ht="15.75" x14ac:dyDescent="0.25">
      <c r="A38" s="61"/>
      <c r="B38" s="62"/>
      <c r="C38" s="47"/>
      <c r="D38" s="48"/>
      <c r="E38" s="247"/>
      <c r="H38" s="63"/>
      <c r="N38" s="50"/>
    </row>
    <row r="39" spans="1:25" s="49" customFormat="1" ht="20.25" customHeight="1" x14ac:dyDescent="0.25">
      <c r="A39" s="64" t="s">
        <v>366</v>
      </c>
      <c r="C39" s="64"/>
      <c r="D39" s="46"/>
      <c r="E39" s="259"/>
      <c r="F39" s="64"/>
      <c r="G39" s="64" t="s">
        <v>367</v>
      </c>
      <c r="H39" s="65"/>
      <c r="I39" s="66"/>
    </row>
    <row r="40" spans="1:25" s="49" customFormat="1" ht="19.5" customHeight="1" x14ac:dyDescent="0.25">
      <c r="A40" s="269" t="s">
        <v>368</v>
      </c>
      <c r="B40" s="269"/>
      <c r="C40" s="269"/>
      <c r="E40" s="247"/>
    </row>
  </sheetData>
  <mergeCells count="36">
    <mergeCell ref="B5:B7"/>
    <mergeCell ref="C5:C7"/>
    <mergeCell ref="D5:D7"/>
    <mergeCell ref="A5:A7"/>
    <mergeCell ref="O5:R5"/>
    <mergeCell ref="R6:R7"/>
    <mergeCell ref="G5:G7"/>
    <mergeCell ref="F5:F7"/>
    <mergeCell ref="E5:E7"/>
    <mergeCell ref="J5:K5"/>
    <mergeCell ref="J6:J7"/>
    <mergeCell ref="K6:K7"/>
    <mergeCell ref="A40:C40"/>
    <mergeCell ref="A31:U31"/>
    <mergeCell ref="A37:C37"/>
    <mergeCell ref="A34:U34"/>
    <mergeCell ref="A33:U33"/>
    <mergeCell ref="A32:U32"/>
    <mergeCell ref="A35:U35"/>
    <mergeCell ref="G37:I37"/>
    <mergeCell ref="H1:U1"/>
    <mergeCell ref="H5:H7"/>
    <mergeCell ref="N5:N7"/>
    <mergeCell ref="S5:S7"/>
    <mergeCell ref="S2:U2"/>
    <mergeCell ref="I5:I7"/>
    <mergeCell ref="T5:T7"/>
    <mergeCell ref="Q6:Q7"/>
    <mergeCell ref="U5:U7"/>
    <mergeCell ref="L5:M5"/>
    <mergeCell ref="L6:L7"/>
    <mergeCell ref="M6:M7"/>
    <mergeCell ref="O6:O7"/>
    <mergeCell ref="P6:P7"/>
    <mergeCell ref="A3:U3"/>
    <mergeCell ref="A4:B4"/>
  </mergeCells>
  <pageMargins left="0.78740157480314965" right="0.39370078740157483" top="0.74803149606299213" bottom="0.35433070866141736" header="0.31496062992125984" footer="0.31496062992125984"/>
  <pageSetup paperSize="9" scale="65" orientation="landscape" horizontalDpi="4294967295" verticalDpi="4294967295" r:id="rId1"/>
  <rowBreaks count="1" manualBreakCount="1">
    <brk id="20" max="20" man="1"/>
  </rowBreaks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3"/>
  <sheetViews>
    <sheetView zoomScaleNormal="100" workbookViewId="0">
      <pane xSplit="9" ySplit="9" topLeftCell="J68" activePane="bottomRight" state="frozen"/>
      <selection pane="topRight" activeCell="J1" sqref="J1"/>
      <selection pane="bottomLeft" activeCell="A10" sqref="A10"/>
      <selection pane="bottomRight" activeCell="M50" sqref="M50"/>
    </sheetView>
  </sheetViews>
  <sheetFormatPr defaultRowHeight="15" x14ac:dyDescent="0.25"/>
  <cols>
    <col min="1" max="1" width="8.85546875" style="19" customWidth="1"/>
    <col min="2" max="2" width="55.85546875" style="49" customWidth="1"/>
    <col min="3" max="3" width="11" style="19" customWidth="1"/>
    <col min="4" max="4" width="10" style="159" customWidth="1"/>
    <col min="5" max="5" width="11.5703125" style="19" customWidth="1"/>
    <col min="6" max="6" width="8.28515625" style="19" customWidth="1"/>
    <col min="7" max="7" width="10.140625" style="226" customWidth="1"/>
    <col min="8" max="8" width="8.28515625" style="19" customWidth="1"/>
    <col min="9" max="9" width="7.42578125" style="236" customWidth="1"/>
    <col min="10" max="10" width="6.85546875" style="236" customWidth="1"/>
    <col min="11" max="11" width="7.140625" style="19" customWidth="1"/>
    <col min="12" max="12" width="7.140625" style="3" customWidth="1"/>
    <col min="13" max="13" width="6.7109375" style="239" customWidth="1"/>
    <col min="14" max="14" width="7.7109375" style="19" customWidth="1"/>
    <col min="15" max="15" width="6.5703125" style="19" customWidth="1"/>
    <col min="16" max="16" width="6.28515625" style="3" customWidth="1"/>
    <col min="17" max="17" width="5" style="3" customWidth="1"/>
    <col min="18" max="18" width="6.5703125" style="3" customWidth="1"/>
    <col min="19" max="19" width="8.140625" style="19" customWidth="1"/>
    <col min="20" max="20" width="5" style="19" customWidth="1"/>
    <col min="21" max="21" width="6.140625" style="19" customWidth="1"/>
    <col min="22" max="22" width="4.5703125" style="19" customWidth="1"/>
    <col min="23" max="23" width="6.5703125" style="19" customWidth="1"/>
    <col min="24" max="24" width="6.5703125" style="3" customWidth="1"/>
    <col min="25" max="25" width="6.5703125" style="19" customWidth="1"/>
    <col min="26" max="16384" width="9.140625" style="19"/>
  </cols>
  <sheetData>
    <row r="1" spans="1:25" ht="12.75" customHeight="1" x14ac:dyDescent="0.25">
      <c r="A1" s="54"/>
      <c r="B1" s="55"/>
      <c r="C1" s="55"/>
      <c r="D1" s="312"/>
      <c r="E1" s="312"/>
      <c r="L1" s="311" t="s">
        <v>811</v>
      </c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</row>
    <row r="2" spans="1:25" x14ac:dyDescent="0.25">
      <c r="A2" s="268" t="s">
        <v>554</v>
      </c>
      <c r="B2" s="268"/>
      <c r="C2" s="56"/>
      <c r="D2" s="151"/>
      <c r="X2" s="11" t="s">
        <v>473</v>
      </c>
    </row>
    <row r="3" spans="1:25" ht="54.75" customHeight="1" x14ac:dyDescent="0.25">
      <c r="A3" s="282" t="s">
        <v>825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</row>
    <row r="4" spans="1:25" ht="15" customHeight="1" x14ac:dyDescent="0.25">
      <c r="A4" s="301" t="s">
        <v>13</v>
      </c>
      <c r="B4" s="298" t="s">
        <v>14</v>
      </c>
      <c r="C4" s="301" t="s">
        <v>56</v>
      </c>
      <c r="D4" s="301"/>
      <c r="E4" s="301"/>
      <c r="F4" s="304" t="s">
        <v>499</v>
      </c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6"/>
    </row>
    <row r="5" spans="1:25" ht="37.5" customHeight="1" x14ac:dyDescent="0.25">
      <c r="A5" s="301"/>
      <c r="B5" s="299"/>
      <c r="C5" s="309" t="s">
        <v>55</v>
      </c>
      <c r="D5" s="309" t="s">
        <v>453</v>
      </c>
      <c r="E5" s="309" t="s">
        <v>429</v>
      </c>
      <c r="F5" s="302" t="s">
        <v>474</v>
      </c>
      <c r="G5" s="307" t="s">
        <v>813</v>
      </c>
      <c r="H5" s="302" t="s">
        <v>814</v>
      </c>
      <c r="I5" s="307" t="s">
        <v>451</v>
      </c>
      <c r="J5" s="307" t="s">
        <v>452</v>
      </c>
      <c r="K5" s="302" t="s">
        <v>815</v>
      </c>
      <c r="L5" s="307" t="s">
        <v>816</v>
      </c>
      <c r="M5" s="313" t="s">
        <v>817</v>
      </c>
      <c r="N5" s="301" t="s">
        <v>371</v>
      </c>
      <c r="O5" s="301"/>
      <c r="P5" s="301" t="s">
        <v>182</v>
      </c>
      <c r="Q5" s="301"/>
      <c r="R5" s="307" t="s">
        <v>819</v>
      </c>
      <c r="S5" s="301" t="s">
        <v>342</v>
      </c>
      <c r="T5" s="301"/>
      <c r="U5" s="301"/>
      <c r="V5" s="301"/>
      <c r="W5" s="302" t="s">
        <v>823</v>
      </c>
      <c r="X5" s="307" t="s">
        <v>824</v>
      </c>
      <c r="Y5" s="302" t="s">
        <v>12</v>
      </c>
    </row>
    <row r="6" spans="1:25" ht="96" customHeight="1" x14ac:dyDescent="0.25">
      <c r="A6" s="301"/>
      <c r="B6" s="300"/>
      <c r="C6" s="310"/>
      <c r="D6" s="310"/>
      <c r="E6" s="310"/>
      <c r="F6" s="303"/>
      <c r="G6" s="308"/>
      <c r="H6" s="303"/>
      <c r="I6" s="308"/>
      <c r="J6" s="308"/>
      <c r="K6" s="303"/>
      <c r="L6" s="308"/>
      <c r="M6" s="314"/>
      <c r="N6" s="178" t="s">
        <v>818</v>
      </c>
      <c r="O6" s="178" t="s">
        <v>373</v>
      </c>
      <c r="P6" s="234" t="s">
        <v>821</v>
      </c>
      <c r="Q6" s="234" t="s">
        <v>822</v>
      </c>
      <c r="R6" s="308"/>
      <c r="S6" s="178" t="s">
        <v>820</v>
      </c>
      <c r="T6" s="178" t="s">
        <v>343</v>
      </c>
      <c r="U6" s="178" t="s">
        <v>370</v>
      </c>
      <c r="V6" s="178" t="s">
        <v>374</v>
      </c>
      <c r="W6" s="303"/>
      <c r="X6" s="308"/>
      <c r="Y6" s="303"/>
    </row>
    <row r="7" spans="1:25" s="57" customFormat="1" x14ac:dyDescent="0.25">
      <c r="A7" s="177">
        <v>1</v>
      </c>
      <c r="B7" s="146">
        <v>2</v>
      </c>
      <c r="C7" s="177">
        <v>3</v>
      </c>
      <c r="D7" s="152">
        <v>4</v>
      </c>
      <c r="E7" s="177">
        <v>5</v>
      </c>
      <c r="F7" s="177">
        <v>6</v>
      </c>
      <c r="G7" s="77">
        <v>7</v>
      </c>
      <c r="H7" s="177">
        <v>8</v>
      </c>
      <c r="I7" s="77">
        <v>9</v>
      </c>
      <c r="J7" s="235">
        <v>10</v>
      </c>
      <c r="K7" s="177">
        <v>11</v>
      </c>
      <c r="L7" s="77">
        <v>12</v>
      </c>
      <c r="M7" s="248">
        <v>13</v>
      </c>
      <c r="N7" s="146">
        <v>14</v>
      </c>
      <c r="O7" s="177">
        <v>15</v>
      </c>
      <c r="P7" s="235">
        <v>16</v>
      </c>
      <c r="Q7" s="77">
        <v>17</v>
      </c>
      <c r="R7" s="235">
        <v>18</v>
      </c>
      <c r="S7" s="146">
        <v>19</v>
      </c>
      <c r="T7" s="177">
        <v>20</v>
      </c>
      <c r="U7" s="177">
        <v>21</v>
      </c>
      <c r="V7" s="146">
        <v>22</v>
      </c>
      <c r="W7" s="177">
        <v>23</v>
      </c>
      <c r="X7" s="77">
        <v>24</v>
      </c>
      <c r="Y7" s="146">
        <v>25</v>
      </c>
    </row>
    <row r="8" spans="1:25" ht="15" customHeight="1" x14ac:dyDescent="0.25">
      <c r="A8" s="146"/>
      <c r="B8" s="285" t="s">
        <v>15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7"/>
    </row>
    <row r="9" spans="1:25" ht="15" customHeight="1" x14ac:dyDescent="0.25">
      <c r="A9" s="128"/>
      <c r="B9" s="295" t="s">
        <v>145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7"/>
    </row>
    <row r="10" spans="1:25" ht="71.25" customHeight="1" x14ac:dyDescent="0.25">
      <c r="A10" s="128">
        <v>1</v>
      </c>
      <c r="B10" s="129" t="s">
        <v>164</v>
      </c>
      <c r="C10" s="20" t="s">
        <v>19</v>
      </c>
      <c r="D10" s="150" t="s">
        <v>409</v>
      </c>
      <c r="E10" s="20" t="s">
        <v>434</v>
      </c>
      <c r="F10" s="122">
        <f>SUM(G10:Y10)</f>
        <v>135</v>
      </c>
      <c r="G10" s="227">
        <v>13</v>
      </c>
      <c r="H10" s="122">
        <v>50</v>
      </c>
      <c r="I10" s="227">
        <v>18</v>
      </c>
      <c r="J10" s="227">
        <v>1</v>
      </c>
      <c r="K10" s="122">
        <v>10</v>
      </c>
      <c r="L10" s="227">
        <v>0</v>
      </c>
      <c r="M10" s="240">
        <v>5</v>
      </c>
      <c r="N10" s="122">
        <v>0</v>
      </c>
      <c r="O10" s="122">
        <v>0</v>
      </c>
      <c r="P10" s="227">
        <v>9</v>
      </c>
      <c r="Q10" s="227">
        <v>0</v>
      </c>
      <c r="R10" s="227">
        <v>12</v>
      </c>
      <c r="S10" s="122">
        <v>17</v>
      </c>
      <c r="T10" s="122">
        <v>0</v>
      </c>
      <c r="U10" s="122">
        <v>0</v>
      </c>
      <c r="V10" s="122">
        <v>0</v>
      </c>
      <c r="W10" s="122">
        <v>0</v>
      </c>
      <c r="X10" s="227">
        <v>0</v>
      </c>
      <c r="Y10" s="122">
        <v>0</v>
      </c>
    </row>
    <row r="11" spans="1:25" ht="54.75" customHeight="1" x14ac:dyDescent="0.25">
      <c r="A11" s="128">
        <v>2</v>
      </c>
      <c r="B11" s="129" t="s">
        <v>98</v>
      </c>
      <c r="C11" s="20" t="s">
        <v>19</v>
      </c>
      <c r="D11" s="150" t="s">
        <v>409</v>
      </c>
      <c r="E11" s="20" t="s">
        <v>94</v>
      </c>
      <c r="F11" s="122">
        <f t="shared" ref="F11:F65" si="0">SUM(G11:Y11)</f>
        <v>104</v>
      </c>
      <c r="G11" s="227">
        <v>38</v>
      </c>
      <c r="H11" s="122">
        <v>26</v>
      </c>
      <c r="I11" s="227">
        <v>0</v>
      </c>
      <c r="J11" s="227">
        <v>0</v>
      </c>
      <c r="K11" s="122">
        <v>1</v>
      </c>
      <c r="L11" s="227">
        <v>1</v>
      </c>
      <c r="M11" s="240">
        <v>2</v>
      </c>
      <c r="N11" s="122">
        <v>0</v>
      </c>
      <c r="O11" s="122">
        <v>0</v>
      </c>
      <c r="P11" s="227">
        <v>0</v>
      </c>
      <c r="Q11" s="227">
        <v>0</v>
      </c>
      <c r="R11" s="227">
        <v>36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227">
        <v>0</v>
      </c>
      <c r="Y11" s="122">
        <v>0</v>
      </c>
    </row>
    <row r="12" spans="1:25" ht="75" x14ac:dyDescent="0.25">
      <c r="A12" s="128">
        <v>3</v>
      </c>
      <c r="B12" s="129" t="s">
        <v>166</v>
      </c>
      <c r="C12" s="20" t="s">
        <v>19</v>
      </c>
      <c r="D12" s="150" t="s">
        <v>410</v>
      </c>
      <c r="E12" s="20" t="s">
        <v>434</v>
      </c>
      <c r="F12" s="122">
        <f t="shared" si="0"/>
        <v>2621</v>
      </c>
      <c r="G12" s="227">
        <v>156</v>
      </c>
      <c r="H12" s="122">
        <f>14+7</f>
        <v>21</v>
      </c>
      <c r="I12" s="227">
        <v>23</v>
      </c>
      <c r="J12" s="227">
        <v>0</v>
      </c>
      <c r="K12" s="122">
        <v>0</v>
      </c>
      <c r="L12" s="227">
        <v>0</v>
      </c>
      <c r="M12" s="240">
        <v>2</v>
      </c>
      <c r="N12" s="122">
        <v>0</v>
      </c>
      <c r="O12" s="122">
        <v>0</v>
      </c>
      <c r="P12" s="227">
        <v>444</v>
      </c>
      <c r="Q12" s="227">
        <v>0</v>
      </c>
      <c r="R12" s="227">
        <v>1970</v>
      </c>
      <c r="S12" s="122">
        <v>5</v>
      </c>
      <c r="T12" s="122">
        <v>0</v>
      </c>
      <c r="U12" s="122">
        <v>0</v>
      </c>
      <c r="V12" s="122">
        <v>0</v>
      </c>
      <c r="W12" s="122">
        <v>0</v>
      </c>
      <c r="X12" s="227">
        <v>0</v>
      </c>
      <c r="Y12" s="122">
        <v>0</v>
      </c>
    </row>
    <row r="13" spans="1:25" ht="112.5" customHeight="1" x14ac:dyDescent="0.25">
      <c r="A13" s="128">
        <v>4</v>
      </c>
      <c r="B13" s="129" t="s">
        <v>167</v>
      </c>
      <c r="C13" s="20" t="s">
        <v>19</v>
      </c>
      <c r="D13" s="150" t="s">
        <v>410</v>
      </c>
      <c r="E13" s="20" t="s">
        <v>434</v>
      </c>
      <c r="F13" s="122">
        <f t="shared" si="0"/>
        <v>155</v>
      </c>
      <c r="G13" s="227">
        <v>60</v>
      </c>
      <c r="H13" s="122">
        <f>19+20</f>
        <v>39</v>
      </c>
      <c r="I13" s="227">
        <v>0</v>
      </c>
      <c r="J13" s="227">
        <v>0</v>
      </c>
      <c r="K13" s="122">
        <v>0</v>
      </c>
      <c r="L13" s="227">
        <v>0</v>
      </c>
      <c r="M13" s="240">
        <v>0</v>
      </c>
      <c r="N13" s="122">
        <v>0</v>
      </c>
      <c r="O13" s="122">
        <v>0</v>
      </c>
      <c r="P13" s="227">
        <v>15</v>
      </c>
      <c r="Q13" s="227">
        <v>0</v>
      </c>
      <c r="R13" s="227">
        <v>41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227">
        <v>0</v>
      </c>
      <c r="Y13" s="122">
        <v>0</v>
      </c>
    </row>
    <row r="14" spans="1:25" ht="48" x14ac:dyDescent="0.25">
      <c r="A14" s="128">
        <v>5</v>
      </c>
      <c r="B14" s="129" t="s">
        <v>329</v>
      </c>
      <c r="C14" s="20" t="s">
        <v>19</v>
      </c>
      <c r="D14" s="150" t="s">
        <v>410</v>
      </c>
      <c r="E14" s="20" t="s">
        <v>434</v>
      </c>
      <c r="F14" s="122">
        <f t="shared" si="0"/>
        <v>12</v>
      </c>
      <c r="G14" s="227">
        <v>7</v>
      </c>
      <c r="H14" s="122">
        <v>0</v>
      </c>
      <c r="I14" s="227">
        <v>4</v>
      </c>
      <c r="J14" s="227">
        <v>0</v>
      </c>
      <c r="K14" s="122">
        <v>1</v>
      </c>
      <c r="L14" s="227">
        <v>0</v>
      </c>
      <c r="M14" s="240">
        <v>0</v>
      </c>
      <c r="N14" s="122">
        <v>0</v>
      </c>
      <c r="O14" s="122">
        <v>0</v>
      </c>
      <c r="P14" s="227">
        <v>0</v>
      </c>
      <c r="Q14" s="227">
        <v>0</v>
      </c>
      <c r="R14" s="227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227">
        <v>0</v>
      </c>
      <c r="Y14" s="122">
        <v>0</v>
      </c>
    </row>
    <row r="15" spans="1:25" ht="147.75" customHeight="1" x14ac:dyDescent="0.25">
      <c r="A15" s="128">
        <v>6</v>
      </c>
      <c r="B15" s="129" t="s">
        <v>165</v>
      </c>
      <c r="C15" s="20" t="s">
        <v>19</v>
      </c>
      <c r="D15" s="150" t="s">
        <v>410</v>
      </c>
      <c r="E15" s="20" t="s">
        <v>94</v>
      </c>
      <c r="F15" s="122">
        <f t="shared" si="0"/>
        <v>85</v>
      </c>
      <c r="G15" s="227">
        <v>24</v>
      </c>
      <c r="H15" s="122">
        <v>47</v>
      </c>
      <c r="I15" s="227">
        <v>7</v>
      </c>
      <c r="J15" s="227">
        <v>0</v>
      </c>
      <c r="K15" s="122">
        <v>2</v>
      </c>
      <c r="L15" s="227">
        <v>0</v>
      </c>
      <c r="M15" s="240">
        <v>0</v>
      </c>
      <c r="N15" s="122">
        <v>0</v>
      </c>
      <c r="O15" s="122">
        <v>0</v>
      </c>
      <c r="P15" s="227">
        <v>1</v>
      </c>
      <c r="Q15" s="227">
        <v>0</v>
      </c>
      <c r="R15" s="227">
        <v>3</v>
      </c>
      <c r="S15" s="122">
        <v>1</v>
      </c>
      <c r="T15" s="122">
        <v>0</v>
      </c>
      <c r="U15" s="122">
        <v>0</v>
      </c>
      <c r="V15" s="122">
        <v>0</v>
      </c>
      <c r="W15" s="122">
        <v>0</v>
      </c>
      <c r="X15" s="227">
        <v>0</v>
      </c>
      <c r="Y15" s="122">
        <v>0</v>
      </c>
    </row>
    <row r="16" spans="1:25" ht="66.75" customHeight="1" x14ac:dyDescent="0.25">
      <c r="A16" s="128">
        <v>7</v>
      </c>
      <c r="B16" s="127" t="s">
        <v>500</v>
      </c>
      <c r="C16" s="20" t="s">
        <v>19</v>
      </c>
      <c r="D16" s="150" t="s">
        <v>411</v>
      </c>
      <c r="E16" s="20" t="s">
        <v>434</v>
      </c>
      <c r="F16" s="122">
        <f t="shared" si="0"/>
        <v>4</v>
      </c>
      <c r="G16" s="227">
        <v>0</v>
      </c>
      <c r="H16" s="122">
        <v>4</v>
      </c>
      <c r="I16" s="227">
        <v>0</v>
      </c>
      <c r="J16" s="227">
        <v>0</v>
      </c>
      <c r="K16" s="122">
        <v>0</v>
      </c>
      <c r="L16" s="227">
        <v>0</v>
      </c>
      <c r="M16" s="240">
        <v>0</v>
      </c>
      <c r="N16" s="122">
        <v>0</v>
      </c>
      <c r="O16" s="122">
        <v>0</v>
      </c>
      <c r="P16" s="227">
        <v>0</v>
      </c>
      <c r="Q16" s="227">
        <v>0</v>
      </c>
      <c r="R16" s="227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227">
        <v>0</v>
      </c>
      <c r="Y16" s="122">
        <v>0</v>
      </c>
    </row>
    <row r="17" spans="1:25" ht="65.25" customHeight="1" x14ac:dyDescent="0.25">
      <c r="A17" s="128">
        <v>8</v>
      </c>
      <c r="B17" s="179" t="s">
        <v>504</v>
      </c>
      <c r="C17" s="20" t="s">
        <v>19</v>
      </c>
      <c r="D17" s="150" t="s">
        <v>411</v>
      </c>
      <c r="E17" s="20" t="s">
        <v>93</v>
      </c>
      <c r="F17" s="122">
        <f t="shared" si="0"/>
        <v>2</v>
      </c>
      <c r="G17" s="227">
        <v>2</v>
      </c>
      <c r="H17" s="122">
        <v>0</v>
      </c>
      <c r="I17" s="227">
        <v>0</v>
      </c>
      <c r="J17" s="227">
        <v>0</v>
      </c>
      <c r="K17" s="122">
        <v>0</v>
      </c>
      <c r="L17" s="227">
        <v>0</v>
      </c>
      <c r="M17" s="240">
        <v>0</v>
      </c>
      <c r="N17" s="122">
        <v>0</v>
      </c>
      <c r="O17" s="122">
        <v>0</v>
      </c>
      <c r="P17" s="227">
        <v>0</v>
      </c>
      <c r="Q17" s="227">
        <v>0</v>
      </c>
      <c r="R17" s="227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227">
        <v>0</v>
      </c>
      <c r="Y17" s="122">
        <v>0</v>
      </c>
    </row>
    <row r="18" spans="1:25" ht="65.25" customHeight="1" x14ac:dyDescent="0.25">
      <c r="A18" s="128">
        <v>9</v>
      </c>
      <c r="B18" s="179" t="s">
        <v>503</v>
      </c>
      <c r="C18" s="20" t="s">
        <v>19</v>
      </c>
      <c r="D18" s="150" t="s">
        <v>411</v>
      </c>
      <c r="E18" s="20" t="s">
        <v>93</v>
      </c>
      <c r="F18" s="122">
        <f t="shared" si="0"/>
        <v>0</v>
      </c>
      <c r="G18" s="227">
        <v>0</v>
      </c>
      <c r="H18" s="122">
        <v>0</v>
      </c>
      <c r="I18" s="227">
        <v>0</v>
      </c>
      <c r="J18" s="227">
        <v>0</v>
      </c>
      <c r="K18" s="122">
        <v>0</v>
      </c>
      <c r="L18" s="227">
        <v>0</v>
      </c>
      <c r="M18" s="240">
        <v>0</v>
      </c>
      <c r="N18" s="122">
        <v>0</v>
      </c>
      <c r="O18" s="122">
        <v>0</v>
      </c>
      <c r="P18" s="227">
        <v>0</v>
      </c>
      <c r="Q18" s="227">
        <v>0</v>
      </c>
      <c r="R18" s="227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227">
        <v>0</v>
      </c>
      <c r="Y18" s="122">
        <v>0</v>
      </c>
    </row>
    <row r="19" spans="1:25" ht="94.5" customHeight="1" x14ac:dyDescent="0.25">
      <c r="A19" s="128">
        <v>10</v>
      </c>
      <c r="B19" s="133" t="s">
        <v>502</v>
      </c>
      <c r="C19" s="20" t="s">
        <v>19</v>
      </c>
      <c r="D19" s="150" t="s">
        <v>411</v>
      </c>
      <c r="E19" s="20" t="s">
        <v>93</v>
      </c>
      <c r="F19" s="122">
        <f t="shared" si="0"/>
        <v>0</v>
      </c>
      <c r="G19" s="227">
        <v>0</v>
      </c>
      <c r="H19" s="122">
        <v>0</v>
      </c>
      <c r="I19" s="227">
        <v>0</v>
      </c>
      <c r="J19" s="227">
        <v>0</v>
      </c>
      <c r="K19" s="122">
        <v>0</v>
      </c>
      <c r="L19" s="227">
        <v>0</v>
      </c>
      <c r="M19" s="240">
        <v>0</v>
      </c>
      <c r="N19" s="122">
        <v>0</v>
      </c>
      <c r="O19" s="122">
        <v>0</v>
      </c>
      <c r="P19" s="227">
        <v>0</v>
      </c>
      <c r="Q19" s="227">
        <v>0</v>
      </c>
      <c r="R19" s="227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227">
        <v>0</v>
      </c>
      <c r="Y19" s="122">
        <v>0</v>
      </c>
    </row>
    <row r="20" spans="1:25" ht="65.25" customHeight="1" x14ac:dyDescent="0.25">
      <c r="A20" s="128">
        <v>11</v>
      </c>
      <c r="B20" s="133" t="s">
        <v>501</v>
      </c>
      <c r="C20" s="20" t="s">
        <v>19</v>
      </c>
      <c r="D20" s="150" t="s">
        <v>411</v>
      </c>
      <c r="E20" s="20" t="s">
        <v>93</v>
      </c>
      <c r="F20" s="122">
        <f t="shared" si="0"/>
        <v>0</v>
      </c>
      <c r="G20" s="227">
        <v>0</v>
      </c>
      <c r="H20" s="122">
        <v>0</v>
      </c>
      <c r="I20" s="227">
        <v>0</v>
      </c>
      <c r="J20" s="227">
        <v>0</v>
      </c>
      <c r="K20" s="122">
        <v>0</v>
      </c>
      <c r="L20" s="227">
        <v>0</v>
      </c>
      <c r="M20" s="240">
        <v>0</v>
      </c>
      <c r="N20" s="122">
        <v>0</v>
      </c>
      <c r="O20" s="122">
        <v>0</v>
      </c>
      <c r="P20" s="227">
        <v>0</v>
      </c>
      <c r="Q20" s="227">
        <v>0</v>
      </c>
      <c r="R20" s="227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227">
        <v>0</v>
      </c>
      <c r="Y20" s="122">
        <v>0</v>
      </c>
    </row>
    <row r="21" spans="1:25" ht="65.25" customHeight="1" x14ac:dyDescent="0.25">
      <c r="A21" s="128">
        <v>12</v>
      </c>
      <c r="B21" s="129" t="s">
        <v>344</v>
      </c>
      <c r="C21" s="20" t="s">
        <v>19</v>
      </c>
      <c r="D21" s="150" t="s">
        <v>411</v>
      </c>
      <c r="E21" s="20" t="s">
        <v>93</v>
      </c>
      <c r="F21" s="122">
        <f t="shared" si="0"/>
        <v>67</v>
      </c>
      <c r="G21" s="227">
        <v>5</v>
      </c>
      <c r="H21" s="122">
        <v>7</v>
      </c>
      <c r="I21" s="227">
        <v>0</v>
      </c>
      <c r="J21" s="227">
        <v>1</v>
      </c>
      <c r="K21" s="122">
        <v>0</v>
      </c>
      <c r="L21" s="227">
        <v>2</v>
      </c>
      <c r="M21" s="240">
        <v>4</v>
      </c>
      <c r="N21" s="122">
        <v>0</v>
      </c>
      <c r="O21" s="122">
        <v>0</v>
      </c>
      <c r="P21" s="227">
        <v>0</v>
      </c>
      <c r="Q21" s="227">
        <v>0</v>
      </c>
      <c r="R21" s="227">
        <v>48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227">
        <v>0</v>
      </c>
      <c r="Y21" s="122">
        <v>0</v>
      </c>
    </row>
    <row r="22" spans="1:25" ht="65.25" customHeight="1" x14ac:dyDescent="0.25">
      <c r="A22" s="128">
        <v>13</v>
      </c>
      <c r="B22" s="129" t="s">
        <v>345</v>
      </c>
      <c r="C22" s="20" t="s">
        <v>19</v>
      </c>
      <c r="D22" s="150" t="s">
        <v>411</v>
      </c>
      <c r="E22" s="20" t="s">
        <v>93</v>
      </c>
      <c r="F22" s="122">
        <f t="shared" si="0"/>
        <v>2</v>
      </c>
      <c r="G22" s="227">
        <v>1</v>
      </c>
      <c r="H22" s="122">
        <v>0</v>
      </c>
      <c r="I22" s="227">
        <v>0</v>
      </c>
      <c r="J22" s="227">
        <v>1</v>
      </c>
      <c r="K22" s="122">
        <v>0</v>
      </c>
      <c r="L22" s="227">
        <v>0</v>
      </c>
      <c r="M22" s="240">
        <v>0</v>
      </c>
      <c r="N22" s="122">
        <v>0</v>
      </c>
      <c r="O22" s="122">
        <v>0</v>
      </c>
      <c r="P22" s="227">
        <v>0</v>
      </c>
      <c r="Q22" s="227">
        <v>0</v>
      </c>
      <c r="R22" s="227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227">
        <v>0</v>
      </c>
      <c r="Y22" s="122">
        <v>0</v>
      </c>
    </row>
    <row r="23" spans="1:25" s="57" customFormat="1" x14ac:dyDescent="0.25">
      <c r="A23" s="146"/>
      <c r="B23" s="130" t="s">
        <v>131</v>
      </c>
      <c r="C23" s="145"/>
      <c r="D23" s="153"/>
      <c r="E23" s="145"/>
      <c r="F23" s="149">
        <f>SUM(F10:F22)</f>
        <v>3187</v>
      </c>
      <c r="G23" s="228">
        <f>SUM(G10:G22)</f>
        <v>306</v>
      </c>
      <c r="H23" s="149">
        <f t="shared" ref="H23:Y23" si="1">SUM(H10:H22)</f>
        <v>194</v>
      </c>
      <c r="I23" s="228">
        <f t="shared" si="1"/>
        <v>52</v>
      </c>
      <c r="J23" s="228">
        <f t="shared" si="1"/>
        <v>3</v>
      </c>
      <c r="K23" s="149">
        <f t="shared" si="1"/>
        <v>14</v>
      </c>
      <c r="L23" s="228">
        <f t="shared" si="1"/>
        <v>3</v>
      </c>
      <c r="M23" s="241">
        <f t="shared" si="1"/>
        <v>13</v>
      </c>
      <c r="N23" s="149">
        <f t="shared" si="1"/>
        <v>0</v>
      </c>
      <c r="O23" s="149">
        <f t="shared" si="1"/>
        <v>0</v>
      </c>
      <c r="P23" s="228">
        <f t="shared" si="1"/>
        <v>469</v>
      </c>
      <c r="Q23" s="228">
        <f t="shared" si="1"/>
        <v>0</v>
      </c>
      <c r="R23" s="228">
        <f t="shared" si="1"/>
        <v>2110</v>
      </c>
      <c r="S23" s="149">
        <f t="shared" si="1"/>
        <v>23</v>
      </c>
      <c r="T23" s="149">
        <f t="shared" si="1"/>
        <v>0</v>
      </c>
      <c r="U23" s="149">
        <f t="shared" si="1"/>
        <v>0</v>
      </c>
      <c r="V23" s="149">
        <f t="shared" si="1"/>
        <v>0</v>
      </c>
      <c r="W23" s="149">
        <f t="shared" si="1"/>
        <v>0</v>
      </c>
      <c r="X23" s="228">
        <f t="shared" si="1"/>
        <v>0</v>
      </c>
      <c r="Y23" s="149">
        <f t="shared" si="1"/>
        <v>0</v>
      </c>
    </row>
    <row r="24" spans="1:25" ht="15" customHeight="1" x14ac:dyDescent="0.25">
      <c r="A24" s="128"/>
      <c r="B24" s="295" t="s">
        <v>146</v>
      </c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7"/>
    </row>
    <row r="25" spans="1:25" ht="167.25" customHeight="1" x14ac:dyDescent="0.25">
      <c r="A25" s="128">
        <v>14</v>
      </c>
      <c r="B25" s="131" t="s">
        <v>189</v>
      </c>
      <c r="C25" s="45" t="s">
        <v>323</v>
      </c>
      <c r="D25" s="150" t="s">
        <v>412</v>
      </c>
      <c r="E25" s="20" t="s">
        <v>94</v>
      </c>
      <c r="F25" s="122">
        <f t="shared" si="0"/>
        <v>61</v>
      </c>
      <c r="G25" s="227">
        <v>34</v>
      </c>
      <c r="H25" s="122">
        <v>5</v>
      </c>
      <c r="I25" s="227">
        <v>3</v>
      </c>
      <c r="J25" s="227">
        <v>9</v>
      </c>
      <c r="K25" s="122">
        <v>2</v>
      </c>
      <c r="L25" s="227">
        <v>1</v>
      </c>
      <c r="M25" s="240">
        <v>0</v>
      </c>
      <c r="N25" s="122">
        <v>0</v>
      </c>
      <c r="O25" s="122">
        <v>2</v>
      </c>
      <c r="P25" s="227">
        <v>4</v>
      </c>
      <c r="Q25" s="227">
        <v>0</v>
      </c>
      <c r="R25" s="227">
        <v>0</v>
      </c>
      <c r="S25" s="122">
        <v>1</v>
      </c>
      <c r="T25" s="122">
        <v>0</v>
      </c>
      <c r="U25" s="122">
        <v>0</v>
      </c>
      <c r="V25" s="122">
        <v>0</v>
      </c>
      <c r="W25" s="122">
        <v>0</v>
      </c>
      <c r="X25" s="227">
        <v>0</v>
      </c>
      <c r="Y25" s="122">
        <v>0</v>
      </c>
    </row>
    <row r="26" spans="1:25" s="57" customFormat="1" x14ac:dyDescent="0.25">
      <c r="A26" s="146"/>
      <c r="B26" s="130" t="s">
        <v>131</v>
      </c>
      <c r="C26" s="145"/>
      <c r="D26" s="153"/>
      <c r="E26" s="145"/>
      <c r="F26" s="149">
        <f>SUM(F25)</f>
        <v>61</v>
      </c>
      <c r="G26" s="228">
        <f t="shared" ref="G26:Y26" si="2">SUM(G25)</f>
        <v>34</v>
      </c>
      <c r="H26" s="149">
        <f t="shared" si="2"/>
        <v>5</v>
      </c>
      <c r="I26" s="228">
        <f t="shared" si="2"/>
        <v>3</v>
      </c>
      <c r="J26" s="228">
        <f t="shared" si="2"/>
        <v>9</v>
      </c>
      <c r="K26" s="149">
        <f t="shared" si="2"/>
        <v>2</v>
      </c>
      <c r="L26" s="228">
        <f t="shared" si="2"/>
        <v>1</v>
      </c>
      <c r="M26" s="241">
        <f t="shared" si="2"/>
        <v>0</v>
      </c>
      <c r="N26" s="149">
        <f t="shared" si="2"/>
        <v>0</v>
      </c>
      <c r="O26" s="149">
        <f t="shared" si="2"/>
        <v>2</v>
      </c>
      <c r="P26" s="228">
        <f t="shared" si="2"/>
        <v>4</v>
      </c>
      <c r="Q26" s="228">
        <f t="shared" si="2"/>
        <v>0</v>
      </c>
      <c r="R26" s="228">
        <f t="shared" si="2"/>
        <v>0</v>
      </c>
      <c r="S26" s="149">
        <f t="shared" si="2"/>
        <v>1</v>
      </c>
      <c r="T26" s="149">
        <f t="shared" si="2"/>
        <v>0</v>
      </c>
      <c r="U26" s="149">
        <f t="shared" si="2"/>
        <v>0</v>
      </c>
      <c r="V26" s="149">
        <f t="shared" si="2"/>
        <v>0</v>
      </c>
      <c r="W26" s="149">
        <f t="shared" si="2"/>
        <v>0</v>
      </c>
      <c r="X26" s="228">
        <f t="shared" si="2"/>
        <v>0</v>
      </c>
      <c r="Y26" s="149">
        <f t="shared" si="2"/>
        <v>0</v>
      </c>
    </row>
    <row r="27" spans="1:25" ht="15" customHeight="1" x14ac:dyDescent="0.25">
      <c r="A27" s="128"/>
      <c r="B27" s="295" t="s">
        <v>20</v>
      </c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7"/>
    </row>
    <row r="28" spans="1:25" ht="81" customHeight="1" x14ac:dyDescent="0.25">
      <c r="A28" s="128">
        <v>15</v>
      </c>
      <c r="B28" s="131" t="s">
        <v>25</v>
      </c>
      <c r="C28" s="20" t="s">
        <v>19</v>
      </c>
      <c r="D28" s="150" t="s">
        <v>413</v>
      </c>
      <c r="E28" s="20" t="s">
        <v>93</v>
      </c>
      <c r="F28" s="122">
        <f t="shared" si="0"/>
        <v>0</v>
      </c>
      <c r="G28" s="227">
        <v>0</v>
      </c>
      <c r="H28" s="20" t="s">
        <v>93</v>
      </c>
      <c r="I28" s="232" t="s">
        <v>93</v>
      </c>
      <c r="J28" s="232" t="s">
        <v>93</v>
      </c>
      <c r="K28" s="20" t="s">
        <v>93</v>
      </c>
      <c r="L28" s="232" t="s">
        <v>93</v>
      </c>
      <c r="M28" s="242" t="s">
        <v>93</v>
      </c>
      <c r="N28" s="20" t="s">
        <v>93</v>
      </c>
      <c r="O28" s="20" t="s">
        <v>93</v>
      </c>
      <c r="P28" s="232" t="s">
        <v>93</v>
      </c>
      <c r="Q28" s="232" t="s">
        <v>93</v>
      </c>
      <c r="R28" s="232" t="s">
        <v>93</v>
      </c>
      <c r="S28" s="20" t="s">
        <v>93</v>
      </c>
      <c r="T28" s="20" t="s">
        <v>93</v>
      </c>
      <c r="U28" s="20" t="s">
        <v>93</v>
      </c>
      <c r="V28" s="20" t="s">
        <v>93</v>
      </c>
      <c r="W28" s="20" t="s">
        <v>93</v>
      </c>
      <c r="X28" s="232" t="s">
        <v>93</v>
      </c>
      <c r="Y28" s="20" t="s">
        <v>93</v>
      </c>
    </row>
    <row r="29" spans="1:25" ht="81" customHeight="1" x14ac:dyDescent="0.25">
      <c r="A29" s="128">
        <v>16</v>
      </c>
      <c r="B29" s="131" t="s">
        <v>26</v>
      </c>
      <c r="C29" s="20" t="s">
        <v>19</v>
      </c>
      <c r="D29" s="150" t="s">
        <v>413</v>
      </c>
      <c r="E29" s="20" t="s">
        <v>93</v>
      </c>
      <c r="F29" s="122">
        <f t="shared" si="0"/>
        <v>0</v>
      </c>
      <c r="G29" s="227">
        <v>0</v>
      </c>
      <c r="H29" s="20" t="s">
        <v>93</v>
      </c>
      <c r="I29" s="232" t="s">
        <v>93</v>
      </c>
      <c r="J29" s="232" t="s">
        <v>93</v>
      </c>
      <c r="K29" s="20" t="s">
        <v>93</v>
      </c>
      <c r="L29" s="232" t="s">
        <v>93</v>
      </c>
      <c r="M29" s="242" t="s">
        <v>93</v>
      </c>
      <c r="N29" s="20" t="s">
        <v>93</v>
      </c>
      <c r="O29" s="20" t="s">
        <v>93</v>
      </c>
      <c r="P29" s="232" t="s">
        <v>93</v>
      </c>
      <c r="Q29" s="232" t="s">
        <v>93</v>
      </c>
      <c r="R29" s="232" t="s">
        <v>93</v>
      </c>
      <c r="S29" s="20" t="s">
        <v>93</v>
      </c>
      <c r="T29" s="20" t="s">
        <v>93</v>
      </c>
      <c r="U29" s="20" t="s">
        <v>93</v>
      </c>
      <c r="V29" s="20" t="s">
        <v>93</v>
      </c>
      <c r="W29" s="20" t="s">
        <v>93</v>
      </c>
      <c r="X29" s="232" t="s">
        <v>93</v>
      </c>
      <c r="Y29" s="20" t="s">
        <v>93</v>
      </c>
    </row>
    <row r="30" spans="1:25" ht="138.75" customHeight="1" x14ac:dyDescent="0.25">
      <c r="A30" s="128">
        <v>17</v>
      </c>
      <c r="B30" s="131" t="s">
        <v>27</v>
      </c>
      <c r="C30" s="20" t="s">
        <v>19</v>
      </c>
      <c r="D30" s="150" t="s">
        <v>413</v>
      </c>
      <c r="E30" s="20" t="s">
        <v>93</v>
      </c>
      <c r="F30" s="122">
        <f t="shared" si="0"/>
        <v>0</v>
      </c>
      <c r="G30" s="227">
        <v>0</v>
      </c>
      <c r="H30" s="20" t="s">
        <v>93</v>
      </c>
      <c r="I30" s="232" t="s">
        <v>93</v>
      </c>
      <c r="J30" s="232" t="s">
        <v>93</v>
      </c>
      <c r="K30" s="20" t="s">
        <v>93</v>
      </c>
      <c r="L30" s="232" t="s">
        <v>93</v>
      </c>
      <c r="M30" s="242" t="s">
        <v>93</v>
      </c>
      <c r="N30" s="20" t="s">
        <v>93</v>
      </c>
      <c r="O30" s="20" t="s">
        <v>93</v>
      </c>
      <c r="P30" s="232" t="s">
        <v>93</v>
      </c>
      <c r="Q30" s="232" t="s">
        <v>93</v>
      </c>
      <c r="R30" s="232" t="s">
        <v>93</v>
      </c>
      <c r="S30" s="20" t="s">
        <v>93</v>
      </c>
      <c r="T30" s="20" t="s">
        <v>93</v>
      </c>
      <c r="U30" s="20" t="s">
        <v>93</v>
      </c>
      <c r="V30" s="20" t="s">
        <v>93</v>
      </c>
      <c r="W30" s="20" t="s">
        <v>93</v>
      </c>
      <c r="X30" s="232" t="s">
        <v>93</v>
      </c>
      <c r="Y30" s="20" t="s">
        <v>93</v>
      </c>
    </row>
    <row r="31" spans="1:25" ht="108.75" customHeight="1" x14ac:dyDescent="0.25">
      <c r="A31" s="128">
        <v>18</v>
      </c>
      <c r="B31" s="131" t="s">
        <v>28</v>
      </c>
      <c r="C31" s="20" t="s">
        <v>19</v>
      </c>
      <c r="D31" s="150" t="s">
        <v>413</v>
      </c>
      <c r="E31" s="20" t="s">
        <v>93</v>
      </c>
      <c r="F31" s="122">
        <f t="shared" si="0"/>
        <v>0</v>
      </c>
      <c r="G31" s="227">
        <v>0</v>
      </c>
      <c r="H31" s="20" t="s">
        <v>93</v>
      </c>
      <c r="I31" s="232" t="s">
        <v>93</v>
      </c>
      <c r="J31" s="232" t="s">
        <v>93</v>
      </c>
      <c r="K31" s="20" t="s">
        <v>93</v>
      </c>
      <c r="L31" s="232" t="s">
        <v>93</v>
      </c>
      <c r="M31" s="242" t="s">
        <v>93</v>
      </c>
      <c r="N31" s="20" t="s">
        <v>93</v>
      </c>
      <c r="O31" s="20" t="s">
        <v>93</v>
      </c>
      <c r="P31" s="232" t="s">
        <v>93</v>
      </c>
      <c r="Q31" s="232" t="s">
        <v>93</v>
      </c>
      <c r="R31" s="232" t="s">
        <v>93</v>
      </c>
      <c r="S31" s="20" t="s">
        <v>93</v>
      </c>
      <c r="T31" s="20" t="s">
        <v>93</v>
      </c>
      <c r="U31" s="20" t="s">
        <v>93</v>
      </c>
      <c r="V31" s="20" t="s">
        <v>93</v>
      </c>
      <c r="W31" s="20" t="s">
        <v>93</v>
      </c>
      <c r="X31" s="232" t="s">
        <v>93</v>
      </c>
      <c r="Y31" s="20" t="s">
        <v>93</v>
      </c>
    </row>
    <row r="32" spans="1:25" ht="54.75" customHeight="1" x14ac:dyDescent="0.25">
      <c r="A32" s="128">
        <v>19</v>
      </c>
      <c r="B32" s="131" t="s">
        <v>29</v>
      </c>
      <c r="C32" s="20" t="s">
        <v>19</v>
      </c>
      <c r="D32" s="150" t="s">
        <v>413</v>
      </c>
      <c r="E32" s="20" t="s">
        <v>93</v>
      </c>
      <c r="F32" s="122">
        <f t="shared" si="0"/>
        <v>0</v>
      </c>
      <c r="G32" s="227">
        <v>0</v>
      </c>
      <c r="H32" s="20" t="s">
        <v>93</v>
      </c>
      <c r="I32" s="232" t="s">
        <v>93</v>
      </c>
      <c r="J32" s="232" t="s">
        <v>93</v>
      </c>
      <c r="K32" s="20" t="s">
        <v>93</v>
      </c>
      <c r="L32" s="232" t="s">
        <v>93</v>
      </c>
      <c r="M32" s="242" t="s">
        <v>93</v>
      </c>
      <c r="N32" s="20" t="s">
        <v>93</v>
      </c>
      <c r="O32" s="20" t="s">
        <v>93</v>
      </c>
      <c r="P32" s="232" t="s">
        <v>93</v>
      </c>
      <c r="Q32" s="232" t="s">
        <v>93</v>
      </c>
      <c r="R32" s="232" t="s">
        <v>93</v>
      </c>
      <c r="S32" s="20" t="s">
        <v>93</v>
      </c>
      <c r="T32" s="20" t="s">
        <v>93</v>
      </c>
      <c r="U32" s="20" t="s">
        <v>93</v>
      </c>
      <c r="V32" s="20" t="s">
        <v>93</v>
      </c>
      <c r="W32" s="20" t="s">
        <v>93</v>
      </c>
      <c r="X32" s="232" t="s">
        <v>93</v>
      </c>
      <c r="Y32" s="20" t="s">
        <v>93</v>
      </c>
    </row>
    <row r="33" spans="1:25" ht="97.5" customHeight="1" x14ac:dyDescent="0.25">
      <c r="A33" s="128">
        <v>20</v>
      </c>
      <c r="B33" s="131" t="s">
        <v>30</v>
      </c>
      <c r="C33" s="20" t="s">
        <v>19</v>
      </c>
      <c r="D33" s="150" t="s">
        <v>413</v>
      </c>
      <c r="E33" s="20" t="s">
        <v>93</v>
      </c>
      <c r="F33" s="122">
        <f t="shared" si="0"/>
        <v>0</v>
      </c>
      <c r="G33" s="227">
        <v>0</v>
      </c>
      <c r="H33" s="20" t="s">
        <v>93</v>
      </c>
      <c r="I33" s="232" t="s">
        <v>93</v>
      </c>
      <c r="J33" s="232" t="s">
        <v>93</v>
      </c>
      <c r="K33" s="20" t="s">
        <v>93</v>
      </c>
      <c r="L33" s="232" t="s">
        <v>93</v>
      </c>
      <c r="M33" s="242" t="s">
        <v>93</v>
      </c>
      <c r="N33" s="20" t="s">
        <v>93</v>
      </c>
      <c r="O33" s="20" t="s">
        <v>93</v>
      </c>
      <c r="P33" s="232" t="s">
        <v>93</v>
      </c>
      <c r="Q33" s="232" t="s">
        <v>93</v>
      </c>
      <c r="R33" s="232" t="s">
        <v>93</v>
      </c>
      <c r="S33" s="20" t="s">
        <v>93</v>
      </c>
      <c r="T33" s="20" t="s">
        <v>93</v>
      </c>
      <c r="U33" s="20" t="s">
        <v>93</v>
      </c>
      <c r="V33" s="20" t="s">
        <v>93</v>
      </c>
      <c r="W33" s="20" t="s">
        <v>93</v>
      </c>
      <c r="X33" s="232" t="s">
        <v>93</v>
      </c>
      <c r="Y33" s="20" t="s">
        <v>93</v>
      </c>
    </row>
    <row r="34" spans="1:25" s="57" customFormat="1" x14ac:dyDescent="0.25">
      <c r="A34" s="146"/>
      <c r="B34" s="130" t="s">
        <v>131</v>
      </c>
      <c r="C34" s="145"/>
      <c r="D34" s="153"/>
      <c r="E34" s="145"/>
      <c r="F34" s="149">
        <f>SUM(F28:F33)</f>
        <v>0</v>
      </c>
      <c r="G34" s="228">
        <f t="shared" ref="G34:Y34" si="3">SUM(G28:G33)</f>
        <v>0</v>
      </c>
      <c r="H34" s="149">
        <f t="shared" si="3"/>
        <v>0</v>
      </c>
      <c r="I34" s="228">
        <f t="shared" si="3"/>
        <v>0</v>
      </c>
      <c r="J34" s="228">
        <f t="shared" si="3"/>
        <v>0</v>
      </c>
      <c r="K34" s="149">
        <f t="shared" si="3"/>
        <v>0</v>
      </c>
      <c r="L34" s="228">
        <f t="shared" si="3"/>
        <v>0</v>
      </c>
      <c r="M34" s="241">
        <f t="shared" si="3"/>
        <v>0</v>
      </c>
      <c r="N34" s="149">
        <f t="shared" si="3"/>
        <v>0</v>
      </c>
      <c r="O34" s="149">
        <f t="shared" si="3"/>
        <v>0</v>
      </c>
      <c r="P34" s="228">
        <f t="shared" si="3"/>
        <v>0</v>
      </c>
      <c r="Q34" s="228">
        <f t="shared" si="3"/>
        <v>0</v>
      </c>
      <c r="R34" s="228">
        <f t="shared" si="3"/>
        <v>0</v>
      </c>
      <c r="S34" s="149">
        <f t="shared" si="3"/>
        <v>0</v>
      </c>
      <c r="T34" s="149">
        <f t="shared" si="3"/>
        <v>0</v>
      </c>
      <c r="U34" s="149">
        <f t="shared" si="3"/>
        <v>0</v>
      </c>
      <c r="V34" s="149">
        <f t="shared" si="3"/>
        <v>0</v>
      </c>
      <c r="W34" s="149">
        <f t="shared" si="3"/>
        <v>0</v>
      </c>
      <c r="X34" s="228">
        <f t="shared" si="3"/>
        <v>0</v>
      </c>
      <c r="Y34" s="149">
        <f t="shared" si="3"/>
        <v>0</v>
      </c>
    </row>
    <row r="35" spans="1:25" ht="15" customHeight="1" x14ac:dyDescent="0.25">
      <c r="A35" s="128"/>
      <c r="B35" s="295" t="s">
        <v>21</v>
      </c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  <c r="S35" s="296"/>
      <c r="T35" s="296"/>
      <c r="U35" s="296"/>
      <c r="V35" s="296"/>
      <c r="W35" s="296"/>
      <c r="X35" s="296"/>
      <c r="Y35" s="297"/>
    </row>
    <row r="36" spans="1:25" ht="78" x14ac:dyDescent="0.25">
      <c r="A36" s="128">
        <v>21</v>
      </c>
      <c r="B36" s="127" t="s">
        <v>505</v>
      </c>
      <c r="C36" s="20" t="s">
        <v>19</v>
      </c>
      <c r="D36" s="150" t="s">
        <v>414</v>
      </c>
      <c r="E36" s="20" t="s">
        <v>94</v>
      </c>
      <c r="F36" s="122">
        <f t="shared" si="0"/>
        <v>18455</v>
      </c>
      <c r="G36" s="227">
        <v>6316</v>
      </c>
      <c r="H36" s="122">
        <v>5361</v>
      </c>
      <c r="I36" s="227">
        <v>82</v>
      </c>
      <c r="J36" s="227">
        <v>28</v>
      </c>
      <c r="K36" s="122">
        <v>549</v>
      </c>
      <c r="L36" s="227">
        <v>756</v>
      </c>
      <c r="M36" s="240">
        <v>702</v>
      </c>
      <c r="N36" s="122">
        <v>2</v>
      </c>
      <c r="O36" s="122">
        <v>0</v>
      </c>
      <c r="P36" s="227">
        <v>672</v>
      </c>
      <c r="Q36" s="227">
        <v>103</v>
      </c>
      <c r="R36" s="227">
        <v>1103</v>
      </c>
      <c r="S36" s="122">
        <v>1863</v>
      </c>
      <c r="T36" s="122">
        <v>2</v>
      </c>
      <c r="U36" s="122">
        <v>202</v>
      </c>
      <c r="V36" s="122">
        <v>0</v>
      </c>
      <c r="W36" s="122">
        <v>162</v>
      </c>
      <c r="X36" s="227">
        <v>552</v>
      </c>
      <c r="Y36" s="122">
        <v>0</v>
      </c>
    </row>
    <row r="37" spans="1:25" ht="63" x14ac:dyDescent="0.25">
      <c r="A37" s="128">
        <v>22</v>
      </c>
      <c r="B37" s="127" t="s">
        <v>506</v>
      </c>
      <c r="C37" s="20" t="s">
        <v>19</v>
      </c>
      <c r="D37" s="150" t="s">
        <v>414</v>
      </c>
      <c r="E37" s="20" t="s">
        <v>94</v>
      </c>
      <c r="F37" s="122">
        <f t="shared" si="0"/>
        <v>9745</v>
      </c>
      <c r="G37" s="227">
        <v>2967</v>
      </c>
      <c r="H37" s="122">
        <v>3150</v>
      </c>
      <c r="I37" s="227">
        <v>18</v>
      </c>
      <c r="J37" s="227">
        <v>5</v>
      </c>
      <c r="K37" s="122">
        <v>95</v>
      </c>
      <c r="L37" s="227">
        <v>186</v>
      </c>
      <c r="M37" s="240">
        <v>1242</v>
      </c>
      <c r="N37" s="122">
        <v>0</v>
      </c>
      <c r="O37" s="122">
        <v>0</v>
      </c>
      <c r="P37" s="227">
        <v>120</v>
      </c>
      <c r="Q37" s="227">
        <v>21</v>
      </c>
      <c r="R37" s="227">
        <v>208</v>
      </c>
      <c r="S37" s="122">
        <v>1390</v>
      </c>
      <c r="T37" s="122">
        <v>3</v>
      </c>
      <c r="U37" s="122">
        <v>32</v>
      </c>
      <c r="V37" s="122">
        <v>0</v>
      </c>
      <c r="W37" s="122">
        <v>121</v>
      </c>
      <c r="X37" s="227">
        <v>187</v>
      </c>
      <c r="Y37" s="122">
        <v>0</v>
      </c>
    </row>
    <row r="38" spans="1:25" ht="63" x14ac:dyDescent="0.25">
      <c r="A38" s="128">
        <v>23</v>
      </c>
      <c r="B38" s="127" t="s">
        <v>507</v>
      </c>
      <c r="C38" s="20" t="s">
        <v>19</v>
      </c>
      <c r="D38" s="150" t="s">
        <v>414</v>
      </c>
      <c r="E38" s="20" t="s">
        <v>94</v>
      </c>
      <c r="F38" s="122">
        <f t="shared" si="0"/>
        <v>35707</v>
      </c>
      <c r="G38" s="227">
        <v>8959</v>
      </c>
      <c r="H38" s="122">
        <v>1991</v>
      </c>
      <c r="I38" s="227">
        <v>30</v>
      </c>
      <c r="J38" s="227">
        <v>88</v>
      </c>
      <c r="K38" s="122">
        <v>395</v>
      </c>
      <c r="L38" s="227">
        <v>3471</v>
      </c>
      <c r="M38" s="240">
        <v>5340</v>
      </c>
      <c r="N38" s="122">
        <v>6324</v>
      </c>
      <c r="O38" s="122">
        <v>0</v>
      </c>
      <c r="P38" s="227">
        <v>375</v>
      </c>
      <c r="Q38" s="227">
        <v>193</v>
      </c>
      <c r="R38" s="227">
        <v>2701</v>
      </c>
      <c r="S38" s="122">
        <v>3271</v>
      </c>
      <c r="T38" s="122">
        <v>2</v>
      </c>
      <c r="U38" s="122">
        <v>653</v>
      </c>
      <c r="V38" s="122">
        <v>0</v>
      </c>
      <c r="W38" s="122">
        <v>821</v>
      </c>
      <c r="X38" s="227">
        <v>1093</v>
      </c>
      <c r="Y38" s="122">
        <v>0</v>
      </c>
    </row>
    <row r="39" spans="1:25" ht="36" x14ac:dyDescent="0.25">
      <c r="A39" s="128">
        <v>24</v>
      </c>
      <c r="B39" s="127" t="s">
        <v>508</v>
      </c>
      <c r="C39" s="45" t="s">
        <v>323</v>
      </c>
      <c r="D39" s="150" t="s">
        <v>414</v>
      </c>
      <c r="E39" s="20" t="s">
        <v>94</v>
      </c>
      <c r="F39" s="122">
        <f t="shared" si="0"/>
        <v>19913</v>
      </c>
      <c r="G39" s="227">
        <v>8604</v>
      </c>
      <c r="H39" s="122">
        <v>30</v>
      </c>
      <c r="I39" s="227">
        <v>2</v>
      </c>
      <c r="J39" s="227">
        <v>0</v>
      </c>
      <c r="K39" s="122">
        <v>102</v>
      </c>
      <c r="L39" s="227">
        <v>2</v>
      </c>
      <c r="M39" s="240">
        <v>4116</v>
      </c>
      <c r="N39" s="122">
        <v>683</v>
      </c>
      <c r="O39" s="122">
        <v>0</v>
      </c>
      <c r="P39" s="227">
        <v>174</v>
      </c>
      <c r="Q39" s="227">
        <v>107</v>
      </c>
      <c r="R39" s="227">
        <v>1237</v>
      </c>
      <c r="S39" s="122">
        <v>3871</v>
      </c>
      <c r="T39" s="122">
        <v>1</v>
      </c>
      <c r="U39" s="122">
        <v>138</v>
      </c>
      <c r="V39" s="122">
        <v>0</v>
      </c>
      <c r="W39" s="122">
        <v>6</v>
      </c>
      <c r="X39" s="227">
        <v>840</v>
      </c>
      <c r="Y39" s="122">
        <v>0</v>
      </c>
    </row>
    <row r="40" spans="1:25" ht="78.75" x14ac:dyDescent="0.25">
      <c r="A40" s="128"/>
      <c r="B40" s="131" t="s">
        <v>484</v>
      </c>
      <c r="C40" s="20" t="s">
        <v>19</v>
      </c>
      <c r="D40" s="161" t="s">
        <v>415</v>
      </c>
      <c r="E40" s="20" t="s">
        <v>93</v>
      </c>
      <c r="F40" s="122">
        <f t="shared" si="0"/>
        <v>288</v>
      </c>
      <c r="G40" s="227">
        <v>34</v>
      </c>
      <c r="H40" s="122">
        <v>0</v>
      </c>
      <c r="I40" s="227">
        <v>248</v>
      </c>
      <c r="J40" s="227">
        <v>0</v>
      </c>
      <c r="K40" s="122">
        <v>0</v>
      </c>
      <c r="L40" s="232" t="s">
        <v>93</v>
      </c>
      <c r="M40" s="242" t="s">
        <v>93</v>
      </c>
      <c r="N40" s="20" t="s">
        <v>93</v>
      </c>
      <c r="O40" s="20" t="s">
        <v>93</v>
      </c>
      <c r="P40" s="227">
        <v>0</v>
      </c>
      <c r="Q40" s="232" t="s">
        <v>93</v>
      </c>
      <c r="R40" s="227">
        <v>0</v>
      </c>
      <c r="S40" s="122">
        <v>6</v>
      </c>
      <c r="T40" s="20" t="s">
        <v>93</v>
      </c>
      <c r="U40" s="20" t="s">
        <v>93</v>
      </c>
      <c r="V40" s="20" t="s">
        <v>93</v>
      </c>
      <c r="W40" s="20" t="s">
        <v>93</v>
      </c>
      <c r="X40" s="232" t="s">
        <v>93</v>
      </c>
      <c r="Y40" s="20" t="s">
        <v>93</v>
      </c>
    </row>
    <row r="41" spans="1:25" ht="81" customHeight="1" x14ac:dyDescent="0.25">
      <c r="A41" s="128"/>
      <c r="B41" s="131" t="s">
        <v>485</v>
      </c>
      <c r="C41" s="20" t="s">
        <v>19</v>
      </c>
      <c r="D41" s="150" t="s">
        <v>415</v>
      </c>
      <c r="E41" s="20" t="s">
        <v>93</v>
      </c>
      <c r="F41" s="122">
        <f>SUM(G41:Y41)</f>
        <v>266</v>
      </c>
      <c r="G41" s="227">
        <v>70</v>
      </c>
      <c r="H41" s="122">
        <v>1</v>
      </c>
      <c r="I41" s="227">
        <v>186</v>
      </c>
      <c r="J41" s="227">
        <v>0</v>
      </c>
      <c r="K41" s="122">
        <v>0</v>
      </c>
      <c r="L41" s="232" t="s">
        <v>93</v>
      </c>
      <c r="M41" s="242" t="s">
        <v>93</v>
      </c>
      <c r="N41" s="20" t="s">
        <v>93</v>
      </c>
      <c r="O41" s="20" t="s">
        <v>93</v>
      </c>
      <c r="P41" s="227">
        <v>0</v>
      </c>
      <c r="Q41" s="232" t="s">
        <v>93</v>
      </c>
      <c r="R41" s="227">
        <v>0</v>
      </c>
      <c r="S41" s="122">
        <v>9</v>
      </c>
      <c r="T41" s="20" t="s">
        <v>93</v>
      </c>
      <c r="U41" s="20" t="s">
        <v>93</v>
      </c>
      <c r="V41" s="20" t="s">
        <v>93</v>
      </c>
      <c r="W41" s="20" t="s">
        <v>93</v>
      </c>
      <c r="X41" s="232" t="s">
        <v>93</v>
      </c>
      <c r="Y41" s="20" t="s">
        <v>93</v>
      </c>
    </row>
    <row r="42" spans="1:25" s="57" customFormat="1" x14ac:dyDescent="0.25">
      <c r="A42" s="146"/>
      <c r="B42" s="130" t="s">
        <v>131</v>
      </c>
      <c r="C42" s="145"/>
      <c r="D42" s="153"/>
      <c r="E42" s="145"/>
      <c r="F42" s="162">
        <f>SUM(F36:F41)</f>
        <v>84374</v>
      </c>
      <c r="G42" s="229">
        <f t="shared" ref="G42:Y42" si="4">SUM(G36:G41)</f>
        <v>26950</v>
      </c>
      <c r="H42" s="162">
        <f t="shared" si="4"/>
        <v>10533</v>
      </c>
      <c r="I42" s="229">
        <f t="shared" si="4"/>
        <v>566</v>
      </c>
      <c r="J42" s="229">
        <f t="shared" si="4"/>
        <v>121</v>
      </c>
      <c r="K42" s="162">
        <f t="shared" si="4"/>
        <v>1141</v>
      </c>
      <c r="L42" s="229">
        <f t="shared" si="4"/>
        <v>4415</v>
      </c>
      <c r="M42" s="243">
        <f t="shared" si="4"/>
        <v>11400</v>
      </c>
      <c r="N42" s="162">
        <f t="shared" si="4"/>
        <v>7009</v>
      </c>
      <c r="O42" s="162">
        <f t="shared" si="4"/>
        <v>0</v>
      </c>
      <c r="P42" s="229">
        <f t="shared" si="4"/>
        <v>1341</v>
      </c>
      <c r="Q42" s="229">
        <f t="shared" si="4"/>
        <v>424</v>
      </c>
      <c r="R42" s="229">
        <f t="shared" si="4"/>
        <v>5249</v>
      </c>
      <c r="S42" s="162">
        <f t="shared" si="4"/>
        <v>10410</v>
      </c>
      <c r="T42" s="162">
        <f t="shared" si="4"/>
        <v>8</v>
      </c>
      <c r="U42" s="162">
        <f t="shared" si="4"/>
        <v>1025</v>
      </c>
      <c r="V42" s="162">
        <f t="shared" si="4"/>
        <v>0</v>
      </c>
      <c r="W42" s="162">
        <f t="shared" si="4"/>
        <v>1110</v>
      </c>
      <c r="X42" s="229">
        <f t="shared" si="4"/>
        <v>2672</v>
      </c>
      <c r="Y42" s="162">
        <f t="shared" si="4"/>
        <v>0</v>
      </c>
    </row>
    <row r="43" spans="1:25" ht="15" customHeight="1" x14ac:dyDescent="0.25">
      <c r="A43" s="128"/>
      <c r="B43" s="295" t="s">
        <v>23</v>
      </c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/>
      <c r="Y43" s="297"/>
    </row>
    <row r="44" spans="1:25" ht="48" x14ac:dyDescent="0.25">
      <c r="A44" s="128">
        <v>25</v>
      </c>
      <c r="B44" s="132" t="s">
        <v>168</v>
      </c>
      <c r="C44" s="20" t="s">
        <v>19</v>
      </c>
      <c r="D44" s="150" t="s">
        <v>416</v>
      </c>
      <c r="E44" s="20" t="s">
        <v>434</v>
      </c>
      <c r="F44" s="122">
        <f t="shared" si="0"/>
        <v>6</v>
      </c>
      <c r="G44" s="227">
        <v>6</v>
      </c>
      <c r="H44" s="122">
        <v>0</v>
      </c>
      <c r="I44" s="227">
        <v>0</v>
      </c>
      <c r="J44" s="227">
        <v>0</v>
      </c>
      <c r="K44" s="122">
        <v>0</v>
      </c>
      <c r="L44" s="227">
        <v>0</v>
      </c>
      <c r="M44" s="240">
        <v>0</v>
      </c>
      <c r="N44" s="122">
        <v>0</v>
      </c>
      <c r="O44" s="122">
        <v>0</v>
      </c>
      <c r="P44" s="227">
        <v>0</v>
      </c>
      <c r="Q44" s="227">
        <v>0</v>
      </c>
      <c r="R44" s="227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227">
        <v>0</v>
      </c>
      <c r="Y44" s="122">
        <v>0</v>
      </c>
    </row>
    <row r="45" spans="1:25" ht="48" x14ac:dyDescent="0.25">
      <c r="A45" s="128">
        <v>26</v>
      </c>
      <c r="B45" s="127" t="s">
        <v>509</v>
      </c>
      <c r="C45" s="20" t="s">
        <v>19</v>
      </c>
      <c r="D45" s="150" t="s">
        <v>416</v>
      </c>
      <c r="E45" s="20" t="s">
        <v>94</v>
      </c>
      <c r="F45" s="122">
        <f t="shared" si="0"/>
        <v>0</v>
      </c>
      <c r="G45" s="227">
        <v>0</v>
      </c>
      <c r="H45" s="122">
        <v>0</v>
      </c>
      <c r="I45" s="227">
        <v>0</v>
      </c>
      <c r="J45" s="227">
        <v>0</v>
      </c>
      <c r="K45" s="122">
        <v>0</v>
      </c>
      <c r="L45" s="227">
        <v>0</v>
      </c>
      <c r="M45" s="240">
        <v>0</v>
      </c>
      <c r="N45" s="122">
        <v>0</v>
      </c>
      <c r="O45" s="122">
        <v>0</v>
      </c>
      <c r="P45" s="227">
        <v>0</v>
      </c>
      <c r="Q45" s="227">
        <v>0</v>
      </c>
      <c r="R45" s="227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227">
        <v>0</v>
      </c>
      <c r="Y45" s="122">
        <v>0</v>
      </c>
    </row>
    <row r="46" spans="1:25" ht="48" x14ac:dyDescent="0.25">
      <c r="A46" s="128">
        <v>27</v>
      </c>
      <c r="B46" s="127" t="s">
        <v>510</v>
      </c>
      <c r="C46" s="20" t="s">
        <v>19</v>
      </c>
      <c r="D46" s="150" t="s">
        <v>416</v>
      </c>
      <c r="E46" s="20" t="s">
        <v>94</v>
      </c>
      <c r="F46" s="122">
        <f t="shared" si="0"/>
        <v>0</v>
      </c>
      <c r="G46" s="227">
        <v>0</v>
      </c>
      <c r="H46" s="122">
        <v>0</v>
      </c>
      <c r="I46" s="227">
        <v>0</v>
      </c>
      <c r="J46" s="227">
        <v>0</v>
      </c>
      <c r="K46" s="122">
        <v>0</v>
      </c>
      <c r="L46" s="227">
        <v>0</v>
      </c>
      <c r="M46" s="240">
        <v>0</v>
      </c>
      <c r="N46" s="122">
        <v>0</v>
      </c>
      <c r="O46" s="122">
        <v>0</v>
      </c>
      <c r="P46" s="227">
        <v>0</v>
      </c>
      <c r="Q46" s="227">
        <v>0</v>
      </c>
      <c r="R46" s="227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227">
        <v>0</v>
      </c>
      <c r="Y46" s="122">
        <v>0</v>
      </c>
    </row>
    <row r="47" spans="1:25" ht="48" x14ac:dyDescent="0.25">
      <c r="A47" s="128">
        <v>28</v>
      </c>
      <c r="B47" s="127" t="s">
        <v>511</v>
      </c>
      <c r="C47" s="20" t="s">
        <v>19</v>
      </c>
      <c r="D47" s="150" t="s">
        <v>416</v>
      </c>
      <c r="E47" s="20" t="s">
        <v>94</v>
      </c>
      <c r="F47" s="122">
        <f t="shared" si="0"/>
        <v>0</v>
      </c>
      <c r="G47" s="227">
        <v>0</v>
      </c>
      <c r="H47" s="122">
        <v>0</v>
      </c>
      <c r="I47" s="227">
        <v>0</v>
      </c>
      <c r="J47" s="227">
        <v>0</v>
      </c>
      <c r="K47" s="122">
        <v>0</v>
      </c>
      <c r="L47" s="227">
        <v>0</v>
      </c>
      <c r="M47" s="240">
        <v>0</v>
      </c>
      <c r="N47" s="122">
        <v>0</v>
      </c>
      <c r="O47" s="122">
        <v>0</v>
      </c>
      <c r="P47" s="227">
        <v>0</v>
      </c>
      <c r="Q47" s="227">
        <v>0</v>
      </c>
      <c r="R47" s="227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227">
        <v>0</v>
      </c>
      <c r="Y47" s="122">
        <v>0</v>
      </c>
    </row>
    <row r="48" spans="1:25" s="57" customFormat="1" x14ac:dyDescent="0.25">
      <c r="A48" s="146"/>
      <c r="B48" s="130" t="s">
        <v>131</v>
      </c>
      <c r="C48" s="145"/>
      <c r="D48" s="153"/>
      <c r="E48" s="145"/>
      <c r="F48" s="149">
        <f>SUM(F44:F47)</f>
        <v>6</v>
      </c>
      <c r="G48" s="228">
        <f t="shared" ref="G48:Y48" si="5">SUM(G44:G47)</f>
        <v>6</v>
      </c>
      <c r="H48" s="149">
        <f t="shared" si="5"/>
        <v>0</v>
      </c>
      <c r="I48" s="228">
        <f t="shared" si="5"/>
        <v>0</v>
      </c>
      <c r="J48" s="228">
        <f t="shared" si="5"/>
        <v>0</v>
      </c>
      <c r="K48" s="149">
        <f t="shared" si="5"/>
        <v>0</v>
      </c>
      <c r="L48" s="228">
        <f t="shared" si="5"/>
        <v>0</v>
      </c>
      <c r="M48" s="241">
        <f t="shared" si="5"/>
        <v>0</v>
      </c>
      <c r="N48" s="149">
        <f t="shared" si="5"/>
        <v>0</v>
      </c>
      <c r="O48" s="149">
        <f t="shared" si="5"/>
        <v>0</v>
      </c>
      <c r="P48" s="228">
        <f t="shared" si="5"/>
        <v>0</v>
      </c>
      <c r="Q48" s="228">
        <f t="shared" si="5"/>
        <v>0</v>
      </c>
      <c r="R48" s="228">
        <f t="shared" si="5"/>
        <v>0</v>
      </c>
      <c r="S48" s="149">
        <f t="shared" si="5"/>
        <v>0</v>
      </c>
      <c r="T48" s="149">
        <f t="shared" si="5"/>
        <v>0</v>
      </c>
      <c r="U48" s="149">
        <f t="shared" si="5"/>
        <v>0</v>
      </c>
      <c r="V48" s="149">
        <f t="shared" si="5"/>
        <v>0</v>
      </c>
      <c r="W48" s="149">
        <f t="shared" si="5"/>
        <v>0</v>
      </c>
      <c r="X48" s="228">
        <f t="shared" si="5"/>
        <v>0</v>
      </c>
      <c r="Y48" s="149">
        <f t="shared" si="5"/>
        <v>0</v>
      </c>
    </row>
    <row r="49" spans="1:25" ht="27" customHeight="1" x14ac:dyDescent="0.25">
      <c r="A49" s="128"/>
      <c r="B49" s="295" t="s">
        <v>346</v>
      </c>
      <c r="C49" s="296"/>
      <c r="D49" s="296"/>
      <c r="E49" s="296"/>
      <c r="F49" s="296"/>
      <c r="G49" s="296"/>
      <c r="H49" s="296"/>
      <c r="I49" s="296"/>
      <c r="J49" s="296"/>
      <c r="K49" s="296"/>
      <c r="L49" s="296"/>
      <c r="M49" s="296"/>
      <c r="N49" s="296"/>
      <c r="O49" s="296"/>
      <c r="P49" s="296"/>
      <c r="Q49" s="296"/>
      <c r="R49" s="296"/>
      <c r="S49" s="296"/>
      <c r="T49" s="296"/>
      <c r="U49" s="296"/>
      <c r="V49" s="296"/>
      <c r="W49" s="296"/>
      <c r="X49" s="296"/>
      <c r="Y49" s="297"/>
    </row>
    <row r="50" spans="1:25" ht="72" x14ac:dyDescent="0.25">
      <c r="A50" s="128">
        <v>29</v>
      </c>
      <c r="B50" s="131" t="s">
        <v>347</v>
      </c>
      <c r="C50" s="20" t="s">
        <v>19</v>
      </c>
      <c r="D50" s="147" t="s">
        <v>417</v>
      </c>
      <c r="E50" s="21">
        <v>1</v>
      </c>
      <c r="F50" s="122">
        <f t="shared" si="0"/>
        <v>161199</v>
      </c>
      <c r="G50" s="227">
        <v>30492</v>
      </c>
      <c r="H50" s="122">
        <v>34219</v>
      </c>
      <c r="I50" s="227">
        <v>24548</v>
      </c>
      <c r="J50" s="227">
        <v>2651</v>
      </c>
      <c r="K50" s="122">
        <v>10450</v>
      </c>
      <c r="L50" s="227">
        <v>8418</v>
      </c>
      <c r="M50" s="240">
        <v>9893</v>
      </c>
      <c r="N50" s="122">
        <v>10691</v>
      </c>
      <c r="O50" s="122">
        <v>0</v>
      </c>
      <c r="P50" s="227">
        <v>1273</v>
      </c>
      <c r="Q50" s="227">
        <v>0</v>
      </c>
      <c r="R50" s="227">
        <v>4368</v>
      </c>
      <c r="S50" s="122">
        <v>14704</v>
      </c>
      <c r="T50" s="122">
        <v>0</v>
      </c>
      <c r="U50" s="122">
        <v>0</v>
      </c>
      <c r="V50" s="122">
        <v>0</v>
      </c>
      <c r="W50" s="122">
        <v>1913</v>
      </c>
      <c r="X50" s="227">
        <v>2596</v>
      </c>
      <c r="Y50" s="122">
        <v>4983</v>
      </c>
    </row>
    <row r="51" spans="1:25" ht="72" x14ac:dyDescent="0.25">
      <c r="A51" s="128">
        <v>30</v>
      </c>
      <c r="B51" s="131" t="s">
        <v>348</v>
      </c>
      <c r="C51" s="20" t="s">
        <v>19</v>
      </c>
      <c r="D51" s="147" t="s">
        <v>417</v>
      </c>
      <c r="E51" s="21">
        <v>1</v>
      </c>
      <c r="F51" s="122">
        <f t="shared" si="0"/>
        <v>21811</v>
      </c>
      <c r="G51" s="227">
        <v>2565</v>
      </c>
      <c r="H51" s="122">
        <v>5375</v>
      </c>
      <c r="I51" s="227">
        <v>5952</v>
      </c>
      <c r="J51" s="227">
        <v>597</v>
      </c>
      <c r="K51" s="122">
        <v>1307</v>
      </c>
      <c r="L51" s="227">
        <v>637</v>
      </c>
      <c r="M51" s="240">
        <v>768</v>
      </c>
      <c r="N51" s="122">
        <v>956</v>
      </c>
      <c r="O51" s="122">
        <v>0</v>
      </c>
      <c r="P51" s="227">
        <v>183</v>
      </c>
      <c r="Q51" s="227">
        <v>0</v>
      </c>
      <c r="R51" s="227">
        <v>152</v>
      </c>
      <c r="S51" s="122">
        <v>2163</v>
      </c>
      <c r="T51" s="122">
        <v>0</v>
      </c>
      <c r="U51" s="122">
        <v>0</v>
      </c>
      <c r="V51" s="122">
        <v>1</v>
      </c>
      <c r="W51" s="122">
        <v>10</v>
      </c>
      <c r="X51" s="227">
        <v>584</v>
      </c>
      <c r="Y51" s="122">
        <v>561</v>
      </c>
    </row>
    <row r="52" spans="1:25" ht="72" x14ac:dyDescent="0.25">
      <c r="A52" s="128">
        <v>31</v>
      </c>
      <c r="B52" s="131" t="s">
        <v>349</v>
      </c>
      <c r="C52" s="20" t="s">
        <v>19</v>
      </c>
      <c r="D52" s="147" t="s">
        <v>417</v>
      </c>
      <c r="E52" s="21">
        <v>3</v>
      </c>
      <c r="F52" s="122">
        <f t="shared" si="0"/>
        <v>51678</v>
      </c>
      <c r="G52" s="227">
        <v>6398</v>
      </c>
      <c r="H52" s="122">
        <v>7896</v>
      </c>
      <c r="I52" s="227">
        <v>8033</v>
      </c>
      <c r="J52" s="227">
        <v>581</v>
      </c>
      <c r="K52" s="122">
        <v>2281</v>
      </c>
      <c r="L52" s="227">
        <v>6163</v>
      </c>
      <c r="M52" s="240">
        <v>1824</v>
      </c>
      <c r="N52" s="122">
        <v>11083</v>
      </c>
      <c r="O52" s="122">
        <v>0</v>
      </c>
      <c r="P52" s="227">
        <v>336</v>
      </c>
      <c r="Q52" s="227">
        <v>0</v>
      </c>
      <c r="R52" s="227">
        <v>567</v>
      </c>
      <c r="S52" s="122">
        <v>4526</v>
      </c>
      <c r="T52" s="122">
        <v>0</v>
      </c>
      <c r="U52" s="122">
        <v>0</v>
      </c>
      <c r="V52" s="122">
        <v>0</v>
      </c>
      <c r="W52" s="122">
        <v>0</v>
      </c>
      <c r="X52" s="227">
        <v>569</v>
      </c>
      <c r="Y52" s="122">
        <v>1421</v>
      </c>
    </row>
    <row r="53" spans="1:25" ht="75" x14ac:dyDescent="0.25">
      <c r="A53" s="128">
        <v>32</v>
      </c>
      <c r="B53" s="131" t="s">
        <v>350</v>
      </c>
      <c r="C53" s="20" t="s">
        <v>19</v>
      </c>
      <c r="D53" s="147" t="s">
        <v>417</v>
      </c>
      <c r="E53" s="21">
        <v>3</v>
      </c>
      <c r="F53" s="122">
        <f t="shared" si="0"/>
        <v>66787</v>
      </c>
      <c r="G53" s="227">
        <v>9409</v>
      </c>
      <c r="H53" s="122">
        <v>8998</v>
      </c>
      <c r="I53" s="227">
        <v>18706</v>
      </c>
      <c r="J53" s="227">
        <v>1155</v>
      </c>
      <c r="K53" s="122">
        <v>2223</v>
      </c>
      <c r="L53" s="227">
        <v>4093</v>
      </c>
      <c r="M53" s="240">
        <v>5383</v>
      </c>
      <c r="N53" s="122">
        <v>5839</v>
      </c>
      <c r="O53" s="122">
        <v>0</v>
      </c>
      <c r="P53" s="227">
        <v>203</v>
      </c>
      <c r="Q53" s="227">
        <v>0</v>
      </c>
      <c r="R53" s="227">
        <v>2640</v>
      </c>
      <c r="S53" s="122">
        <v>6849</v>
      </c>
      <c r="T53" s="122">
        <v>0</v>
      </c>
      <c r="U53" s="122">
        <v>0</v>
      </c>
      <c r="V53" s="122">
        <v>0</v>
      </c>
      <c r="W53" s="122">
        <v>189</v>
      </c>
      <c r="X53" s="227">
        <v>13</v>
      </c>
      <c r="Y53" s="122">
        <v>1087</v>
      </c>
    </row>
    <row r="54" spans="1:25" s="57" customFormat="1" x14ac:dyDescent="0.25">
      <c r="A54" s="146"/>
      <c r="B54" s="130" t="s">
        <v>131</v>
      </c>
      <c r="C54" s="145"/>
      <c r="D54" s="153"/>
      <c r="E54" s="59"/>
      <c r="F54" s="162">
        <f>SUM(F50:F53)</f>
        <v>301475</v>
      </c>
      <c r="G54" s="229">
        <f t="shared" ref="G54:Y54" si="6">SUM(G50:G53)</f>
        <v>48864</v>
      </c>
      <c r="H54" s="162">
        <f t="shared" si="6"/>
        <v>56488</v>
      </c>
      <c r="I54" s="229">
        <f t="shared" si="6"/>
        <v>57239</v>
      </c>
      <c r="J54" s="229">
        <f t="shared" si="6"/>
        <v>4984</v>
      </c>
      <c r="K54" s="162">
        <f t="shared" si="6"/>
        <v>16261</v>
      </c>
      <c r="L54" s="229">
        <f t="shared" si="6"/>
        <v>19311</v>
      </c>
      <c r="M54" s="243">
        <f t="shared" si="6"/>
        <v>17868</v>
      </c>
      <c r="N54" s="162">
        <f t="shared" si="6"/>
        <v>28569</v>
      </c>
      <c r="O54" s="162">
        <f t="shared" si="6"/>
        <v>0</v>
      </c>
      <c r="P54" s="229">
        <f t="shared" si="6"/>
        <v>1995</v>
      </c>
      <c r="Q54" s="229">
        <f t="shared" si="6"/>
        <v>0</v>
      </c>
      <c r="R54" s="229">
        <f t="shared" si="6"/>
        <v>7727</v>
      </c>
      <c r="S54" s="162">
        <f t="shared" si="6"/>
        <v>28242</v>
      </c>
      <c r="T54" s="162">
        <f t="shared" si="6"/>
        <v>0</v>
      </c>
      <c r="U54" s="162">
        <f t="shared" si="6"/>
        <v>0</v>
      </c>
      <c r="V54" s="162">
        <f t="shared" si="6"/>
        <v>1</v>
      </c>
      <c r="W54" s="162">
        <f t="shared" si="6"/>
        <v>2112</v>
      </c>
      <c r="X54" s="229">
        <f t="shared" si="6"/>
        <v>3762</v>
      </c>
      <c r="Y54" s="162">
        <f t="shared" si="6"/>
        <v>8052</v>
      </c>
    </row>
    <row r="55" spans="1:25" ht="15" customHeight="1" x14ac:dyDescent="0.25">
      <c r="A55" s="128"/>
      <c r="B55" s="295" t="s">
        <v>201</v>
      </c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7"/>
    </row>
    <row r="56" spans="1:25" ht="48" x14ac:dyDescent="0.25">
      <c r="A56" s="128">
        <v>33</v>
      </c>
      <c r="B56" s="131" t="s">
        <v>148</v>
      </c>
      <c r="C56" s="20" t="s">
        <v>19</v>
      </c>
      <c r="D56" s="147" t="s">
        <v>418</v>
      </c>
      <c r="E56" s="21">
        <v>3</v>
      </c>
      <c r="F56" s="122">
        <f>SUM(G56:Y56)</f>
        <v>66</v>
      </c>
      <c r="G56" s="227">
        <v>10</v>
      </c>
      <c r="H56" s="122">
        <v>13</v>
      </c>
      <c r="I56" s="227">
        <v>0</v>
      </c>
      <c r="J56" s="227">
        <v>0</v>
      </c>
      <c r="K56" s="122">
        <v>3</v>
      </c>
      <c r="L56" s="227">
        <v>0</v>
      </c>
      <c r="M56" s="240">
        <v>1</v>
      </c>
      <c r="N56" s="122">
        <v>0</v>
      </c>
      <c r="O56" s="122">
        <v>0</v>
      </c>
      <c r="P56" s="227">
        <v>0</v>
      </c>
      <c r="Q56" s="227">
        <v>0</v>
      </c>
      <c r="R56" s="227">
        <v>0</v>
      </c>
      <c r="S56" s="122">
        <v>2</v>
      </c>
      <c r="T56" s="122">
        <v>7</v>
      </c>
      <c r="U56" s="122">
        <v>0</v>
      </c>
      <c r="V56" s="122">
        <v>30</v>
      </c>
      <c r="W56" s="122">
        <v>0</v>
      </c>
      <c r="X56" s="227">
        <v>0</v>
      </c>
      <c r="Y56" s="122">
        <v>0</v>
      </c>
    </row>
    <row r="57" spans="1:25" s="57" customFormat="1" x14ac:dyDescent="0.25">
      <c r="A57" s="146"/>
      <c r="B57" s="130" t="s">
        <v>131</v>
      </c>
      <c r="C57" s="145"/>
      <c r="D57" s="153"/>
      <c r="E57" s="59"/>
      <c r="F57" s="149">
        <f>SUM(F56)</f>
        <v>66</v>
      </c>
      <c r="G57" s="228">
        <f t="shared" ref="G57:Y57" si="7">SUM(G56)</f>
        <v>10</v>
      </c>
      <c r="H57" s="149">
        <f t="shared" si="7"/>
        <v>13</v>
      </c>
      <c r="I57" s="228">
        <f t="shared" si="7"/>
        <v>0</v>
      </c>
      <c r="J57" s="228">
        <f t="shared" si="7"/>
        <v>0</v>
      </c>
      <c r="K57" s="149">
        <f t="shared" si="7"/>
        <v>3</v>
      </c>
      <c r="L57" s="228">
        <f t="shared" si="7"/>
        <v>0</v>
      </c>
      <c r="M57" s="241">
        <f t="shared" si="7"/>
        <v>1</v>
      </c>
      <c r="N57" s="149">
        <f t="shared" si="7"/>
        <v>0</v>
      </c>
      <c r="O57" s="149">
        <f t="shared" si="7"/>
        <v>0</v>
      </c>
      <c r="P57" s="228">
        <f t="shared" si="7"/>
        <v>0</v>
      </c>
      <c r="Q57" s="228">
        <f t="shared" si="7"/>
        <v>0</v>
      </c>
      <c r="R57" s="228">
        <f t="shared" si="7"/>
        <v>0</v>
      </c>
      <c r="S57" s="149">
        <f t="shared" si="7"/>
        <v>2</v>
      </c>
      <c r="T57" s="149">
        <f t="shared" si="7"/>
        <v>7</v>
      </c>
      <c r="U57" s="149">
        <f t="shared" si="7"/>
        <v>0</v>
      </c>
      <c r="V57" s="149">
        <f t="shared" si="7"/>
        <v>30</v>
      </c>
      <c r="W57" s="149">
        <f t="shared" si="7"/>
        <v>0</v>
      </c>
      <c r="X57" s="228">
        <f t="shared" si="7"/>
        <v>0</v>
      </c>
      <c r="Y57" s="149">
        <f t="shared" si="7"/>
        <v>0</v>
      </c>
    </row>
    <row r="58" spans="1:25" ht="15" customHeight="1" x14ac:dyDescent="0.25">
      <c r="A58" s="128"/>
      <c r="B58" s="295" t="s">
        <v>125</v>
      </c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  <c r="U58" s="296"/>
      <c r="V58" s="296"/>
      <c r="W58" s="296"/>
      <c r="X58" s="296"/>
      <c r="Y58" s="297"/>
    </row>
    <row r="59" spans="1:25" ht="63.75" customHeight="1" x14ac:dyDescent="0.25">
      <c r="A59" s="128">
        <v>34</v>
      </c>
      <c r="B59" s="131" t="s">
        <v>126</v>
      </c>
      <c r="C59" s="20" t="s">
        <v>19</v>
      </c>
      <c r="D59" s="150" t="s">
        <v>419</v>
      </c>
      <c r="E59" s="21">
        <v>3</v>
      </c>
      <c r="F59" s="122">
        <f t="shared" si="0"/>
        <v>320</v>
      </c>
      <c r="G59" s="227">
        <v>54</v>
      </c>
      <c r="H59" s="122">
        <v>87</v>
      </c>
      <c r="I59" s="227">
        <v>14</v>
      </c>
      <c r="J59" s="227">
        <v>5</v>
      </c>
      <c r="K59" s="122">
        <v>51</v>
      </c>
      <c r="L59" s="227">
        <v>0</v>
      </c>
      <c r="M59" s="240">
        <v>10</v>
      </c>
      <c r="N59" s="122">
        <v>7</v>
      </c>
      <c r="O59" s="122">
        <v>15</v>
      </c>
      <c r="P59" s="227">
        <v>7</v>
      </c>
      <c r="Q59" s="227">
        <v>0</v>
      </c>
      <c r="R59" s="227">
        <v>3</v>
      </c>
      <c r="S59" s="122">
        <v>3</v>
      </c>
      <c r="T59" s="122">
        <v>3</v>
      </c>
      <c r="U59" s="122">
        <v>22</v>
      </c>
      <c r="V59" s="122">
        <v>39</v>
      </c>
      <c r="W59" s="122">
        <v>0</v>
      </c>
      <c r="X59" s="227">
        <v>0</v>
      </c>
      <c r="Y59" s="122">
        <v>0</v>
      </c>
    </row>
    <row r="60" spans="1:25" ht="63.75" customHeight="1" x14ac:dyDescent="0.25">
      <c r="A60" s="128">
        <v>35</v>
      </c>
      <c r="B60" s="133" t="s">
        <v>212</v>
      </c>
      <c r="C60" s="20" t="s">
        <v>324</v>
      </c>
      <c r="D60" s="150" t="s">
        <v>420</v>
      </c>
      <c r="E60" s="21">
        <v>1</v>
      </c>
      <c r="F60" s="122">
        <f t="shared" si="0"/>
        <v>9080</v>
      </c>
      <c r="G60" s="227">
        <v>3255</v>
      </c>
      <c r="H60" s="122">
        <v>3164</v>
      </c>
      <c r="I60" s="227">
        <v>538</v>
      </c>
      <c r="J60" s="227">
        <v>173</v>
      </c>
      <c r="K60" s="122">
        <v>1302</v>
      </c>
      <c r="L60" s="227">
        <v>7</v>
      </c>
      <c r="M60" s="240">
        <v>15</v>
      </c>
      <c r="N60" s="122">
        <v>119</v>
      </c>
      <c r="O60" s="122">
        <v>35</v>
      </c>
      <c r="P60" s="227">
        <v>22</v>
      </c>
      <c r="Q60" s="227">
        <v>0</v>
      </c>
      <c r="R60" s="227">
        <v>2</v>
      </c>
      <c r="S60" s="122">
        <v>344</v>
      </c>
      <c r="T60" s="122">
        <v>83</v>
      </c>
      <c r="U60" s="122">
        <v>5</v>
      </c>
      <c r="V60" s="122">
        <v>11</v>
      </c>
      <c r="W60" s="122">
        <v>0</v>
      </c>
      <c r="X60" s="227">
        <v>0</v>
      </c>
      <c r="Y60" s="122">
        <v>5</v>
      </c>
    </row>
    <row r="61" spans="1:25" s="160" customFormat="1" x14ac:dyDescent="0.25">
      <c r="A61" s="146"/>
      <c r="B61" s="130" t="s">
        <v>131</v>
      </c>
      <c r="C61" s="145"/>
      <c r="D61" s="153"/>
      <c r="E61" s="59"/>
      <c r="F61" s="163">
        <f>SUM(F59:F60)</f>
        <v>9400</v>
      </c>
      <c r="G61" s="230">
        <f t="shared" ref="G61:Y61" si="8">SUM(G59:G60)</f>
        <v>3309</v>
      </c>
      <c r="H61" s="163">
        <f t="shared" si="8"/>
        <v>3251</v>
      </c>
      <c r="I61" s="230">
        <f t="shared" si="8"/>
        <v>552</v>
      </c>
      <c r="J61" s="230">
        <f t="shared" si="8"/>
        <v>178</v>
      </c>
      <c r="K61" s="163">
        <f t="shared" si="8"/>
        <v>1353</v>
      </c>
      <c r="L61" s="230">
        <f t="shared" si="8"/>
        <v>7</v>
      </c>
      <c r="M61" s="244">
        <f t="shared" si="8"/>
        <v>25</v>
      </c>
      <c r="N61" s="163">
        <f t="shared" si="8"/>
        <v>126</v>
      </c>
      <c r="O61" s="163">
        <f t="shared" si="8"/>
        <v>50</v>
      </c>
      <c r="P61" s="230">
        <f t="shared" si="8"/>
        <v>29</v>
      </c>
      <c r="Q61" s="230">
        <f t="shared" si="8"/>
        <v>0</v>
      </c>
      <c r="R61" s="230">
        <f t="shared" si="8"/>
        <v>5</v>
      </c>
      <c r="S61" s="163">
        <f t="shared" si="8"/>
        <v>347</v>
      </c>
      <c r="T61" s="163">
        <f t="shared" si="8"/>
        <v>86</v>
      </c>
      <c r="U61" s="163">
        <f t="shared" si="8"/>
        <v>27</v>
      </c>
      <c r="V61" s="163">
        <f t="shared" si="8"/>
        <v>50</v>
      </c>
      <c r="W61" s="163">
        <f t="shared" si="8"/>
        <v>0</v>
      </c>
      <c r="X61" s="230">
        <f t="shared" si="8"/>
        <v>0</v>
      </c>
      <c r="Y61" s="163">
        <f t="shared" si="8"/>
        <v>5</v>
      </c>
    </row>
    <row r="62" spans="1:25" ht="15" customHeight="1" x14ac:dyDescent="0.25">
      <c r="A62" s="128"/>
      <c r="B62" s="295" t="s">
        <v>129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  <c r="W62" s="296"/>
      <c r="X62" s="296"/>
      <c r="Y62" s="297"/>
    </row>
    <row r="63" spans="1:25" ht="65.25" customHeight="1" x14ac:dyDescent="0.25">
      <c r="A63" s="128">
        <v>36</v>
      </c>
      <c r="B63" s="131" t="s">
        <v>169</v>
      </c>
      <c r="C63" s="45" t="s">
        <v>323</v>
      </c>
      <c r="D63" s="150" t="s">
        <v>421</v>
      </c>
      <c r="E63" s="21" t="s">
        <v>93</v>
      </c>
      <c r="F63" s="122">
        <f t="shared" si="0"/>
        <v>0</v>
      </c>
      <c r="G63" s="227">
        <v>0</v>
      </c>
      <c r="H63" s="20" t="s">
        <v>93</v>
      </c>
      <c r="I63" s="232" t="s">
        <v>93</v>
      </c>
      <c r="J63" s="232" t="s">
        <v>93</v>
      </c>
      <c r="K63" s="20" t="s">
        <v>93</v>
      </c>
      <c r="L63" s="232" t="s">
        <v>93</v>
      </c>
      <c r="M63" s="242" t="s">
        <v>93</v>
      </c>
      <c r="N63" s="20" t="s">
        <v>93</v>
      </c>
      <c r="O63" s="20" t="s">
        <v>93</v>
      </c>
      <c r="P63" s="232" t="s">
        <v>93</v>
      </c>
      <c r="Q63" s="232" t="s">
        <v>93</v>
      </c>
      <c r="R63" s="232" t="s">
        <v>93</v>
      </c>
      <c r="S63" s="20" t="s">
        <v>93</v>
      </c>
      <c r="T63" s="20" t="s">
        <v>93</v>
      </c>
      <c r="U63" s="20" t="s">
        <v>93</v>
      </c>
      <c r="V63" s="20" t="s">
        <v>93</v>
      </c>
      <c r="W63" s="20" t="s">
        <v>93</v>
      </c>
      <c r="X63" s="232" t="s">
        <v>93</v>
      </c>
      <c r="Y63" s="20" t="s">
        <v>93</v>
      </c>
    </row>
    <row r="64" spans="1:25" ht="29.25" customHeight="1" x14ac:dyDescent="0.25">
      <c r="A64" s="128">
        <v>37</v>
      </c>
      <c r="B64" s="134" t="s">
        <v>127</v>
      </c>
      <c r="C64" s="45" t="s">
        <v>323</v>
      </c>
      <c r="D64" s="150" t="s">
        <v>421</v>
      </c>
      <c r="E64" s="21" t="s">
        <v>93</v>
      </c>
      <c r="F64" s="122">
        <f t="shared" si="0"/>
        <v>0</v>
      </c>
      <c r="G64" s="227">
        <v>0</v>
      </c>
      <c r="H64" s="20" t="s">
        <v>93</v>
      </c>
      <c r="I64" s="232" t="s">
        <v>93</v>
      </c>
      <c r="J64" s="232" t="s">
        <v>93</v>
      </c>
      <c r="K64" s="20" t="s">
        <v>93</v>
      </c>
      <c r="L64" s="232" t="s">
        <v>93</v>
      </c>
      <c r="M64" s="242" t="s">
        <v>93</v>
      </c>
      <c r="N64" s="20" t="s">
        <v>93</v>
      </c>
      <c r="O64" s="20" t="s">
        <v>93</v>
      </c>
      <c r="P64" s="232" t="s">
        <v>93</v>
      </c>
      <c r="Q64" s="232" t="s">
        <v>93</v>
      </c>
      <c r="R64" s="232" t="s">
        <v>93</v>
      </c>
      <c r="S64" s="20" t="s">
        <v>93</v>
      </c>
      <c r="T64" s="20" t="s">
        <v>93</v>
      </c>
      <c r="U64" s="20" t="s">
        <v>93</v>
      </c>
      <c r="V64" s="20" t="s">
        <v>93</v>
      </c>
      <c r="W64" s="20" t="s">
        <v>93</v>
      </c>
      <c r="X64" s="232" t="s">
        <v>93</v>
      </c>
      <c r="Y64" s="20" t="s">
        <v>93</v>
      </c>
    </row>
    <row r="65" spans="1:25" ht="61.5" customHeight="1" x14ac:dyDescent="0.25">
      <c r="A65" s="128">
        <v>38</v>
      </c>
      <c r="B65" s="134" t="s">
        <v>128</v>
      </c>
      <c r="C65" s="45" t="s">
        <v>323</v>
      </c>
      <c r="D65" s="150" t="s">
        <v>421</v>
      </c>
      <c r="E65" s="21" t="s">
        <v>93</v>
      </c>
      <c r="F65" s="122">
        <f t="shared" si="0"/>
        <v>0</v>
      </c>
      <c r="G65" s="227">
        <v>0</v>
      </c>
      <c r="H65" s="20" t="s">
        <v>93</v>
      </c>
      <c r="I65" s="232" t="s">
        <v>93</v>
      </c>
      <c r="J65" s="232" t="s">
        <v>93</v>
      </c>
      <c r="K65" s="20" t="s">
        <v>93</v>
      </c>
      <c r="L65" s="232" t="s">
        <v>93</v>
      </c>
      <c r="M65" s="242" t="s">
        <v>93</v>
      </c>
      <c r="N65" s="20" t="s">
        <v>93</v>
      </c>
      <c r="O65" s="20" t="s">
        <v>93</v>
      </c>
      <c r="P65" s="232" t="s">
        <v>93</v>
      </c>
      <c r="Q65" s="232" t="s">
        <v>93</v>
      </c>
      <c r="R65" s="232" t="s">
        <v>93</v>
      </c>
      <c r="S65" s="20" t="s">
        <v>93</v>
      </c>
      <c r="T65" s="20" t="s">
        <v>93</v>
      </c>
      <c r="U65" s="20" t="s">
        <v>93</v>
      </c>
      <c r="V65" s="20" t="s">
        <v>93</v>
      </c>
      <c r="W65" s="20" t="s">
        <v>93</v>
      </c>
      <c r="X65" s="232" t="s">
        <v>93</v>
      </c>
      <c r="Y65" s="20" t="s">
        <v>93</v>
      </c>
    </row>
    <row r="66" spans="1:25" ht="164.25" customHeight="1" x14ac:dyDescent="0.25">
      <c r="A66" s="128">
        <v>39</v>
      </c>
      <c r="B66" s="131" t="s">
        <v>170</v>
      </c>
      <c r="C66" s="45" t="s">
        <v>323</v>
      </c>
      <c r="D66" s="150" t="s">
        <v>421</v>
      </c>
      <c r="E66" s="21" t="s">
        <v>93</v>
      </c>
      <c r="F66" s="122">
        <f>SUM(G66:Y66)</f>
        <v>0</v>
      </c>
      <c r="G66" s="227">
        <v>0</v>
      </c>
      <c r="H66" s="20" t="s">
        <v>93</v>
      </c>
      <c r="I66" s="232" t="s">
        <v>93</v>
      </c>
      <c r="J66" s="232" t="s">
        <v>93</v>
      </c>
      <c r="K66" s="20" t="s">
        <v>93</v>
      </c>
      <c r="L66" s="232" t="s">
        <v>93</v>
      </c>
      <c r="M66" s="242" t="s">
        <v>93</v>
      </c>
      <c r="N66" s="20" t="s">
        <v>93</v>
      </c>
      <c r="O66" s="20" t="s">
        <v>93</v>
      </c>
      <c r="P66" s="232" t="s">
        <v>93</v>
      </c>
      <c r="Q66" s="232" t="s">
        <v>93</v>
      </c>
      <c r="R66" s="232" t="s">
        <v>93</v>
      </c>
      <c r="S66" s="20" t="s">
        <v>93</v>
      </c>
      <c r="T66" s="20" t="s">
        <v>93</v>
      </c>
      <c r="U66" s="20" t="s">
        <v>93</v>
      </c>
      <c r="V66" s="20" t="s">
        <v>93</v>
      </c>
      <c r="W66" s="20" t="s">
        <v>93</v>
      </c>
      <c r="X66" s="232" t="s">
        <v>93</v>
      </c>
      <c r="Y66" s="20" t="s">
        <v>93</v>
      </c>
    </row>
    <row r="67" spans="1:25" s="57" customFormat="1" ht="15" customHeight="1" x14ac:dyDescent="0.25">
      <c r="A67" s="146"/>
      <c r="B67" s="130" t="s">
        <v>131</v>
      </c>
      <c r="C67" s="145"/>
      <c r="D67" s="153"/>
      <c r="E67" s="59"/>
      <c r="F67" s="164">
        <f>SUM(F63:F66)</f>
        <v>0</v>
      </c>
      <c r="G67" s="231">
        <f t="shared" ref="G67:Y67" si="9">SUM(G63:G66)</f>
        <v>0</v>
      </c>
      <c r="H67" s="164">
        <f t="shared" si="9"/>
        <v>0</v>
      </c>
      <c r="I67" s="231">
        <f t="shared" si="9"/>
        <v>0</v>
      </c>
      <c r="J67" s="231">
        <f t="shared" si="9"/>
        <v>0</v>
      </c>
      <c r="K67" s="164">
        <f t="shared" si="9"/>
        <v>0</v>
      </c>
      <c r="L67" s="231">
        <f t="shared" si="9"/>
        <v>0</v>
      </c>
      <c r="M67" s="245">
        <f t="shared" si="9"/>
        <v>0</v>
      </c>
      <c r="N67" s="164">
        <f t="shared" si="9"/>
        <v>0</v>
      </c>
      <c r="O67" s="164">
        <f t="shared" si="9"/>
        <v>0</v>
      </c>
      <c r="P67" s="231">
        <f t="shared" si="9"/>
        <v>0</v>
      </c>
      <c r="Q67" s="231">
        <f t="shared" si="9"/>
        <v>0</v>
      </c>
      <c r="R67" s="231">
        <f t="shared" si="9"/>
        <v>0</v>
      </c>
      <c r="S67" s="164">
        <f t="shared" si="9"/>
        <v>0</v>
      </c>
      <c r="T67" s="164">
        <f t="shared" si="9"/>
        <v>0</v>
      </c>
      <c r="U67" s="164">
        <f t="shared" si="9"/>
        <v>0</v>
      </c>
      <c r="V67" s="164">
        <f t="shared" si="9"/>
        <v>0</v>
      </c>
      <c r="W67" s="164">
        <f t="shared" si="9"/>
        <v>0</v>
      </c>
      <c r="X67" s="231">
        <f t="shared" si="9"/>
        <v>0</v>
      </c>
      <c r="Y67" s="164">
        <f t="shared" si="9"/>
        <v>0</v>
      </c>
    </row>
    <row r="68" spans="1:25" s="57" customFormat="1" ht="15" customHeight="1" x14ac:dyDescent="0.25">
      <c r="A68" s="146"/>
      <c r="B68" s="130" t="s">
        <v>133</v>
      </c>
      <c r="C68" s="145"/>
      <c r="D68" s="153"/>
      <c r="E68" s="59"/>
      <c r="F68" s="164">
        <f>F67+F61+F57+F54+F48+F42+F34+F26+F23</f>
        <v>398569</v>
      </c>
      <c r="G68" s="231">
        <f t="shared" ref="G68:Y68" si="10">G67+G61+G57+G54+G48+G42+G34+G26+G23</f>
        <v>79479</v>
      </c>
      <c r="H68" s="164">
        <f t="shared" si="10"/>
        <v>70484</v>
      </c>
      <c r="I68" s="231">
        <f t="shared" si="10"/>
        <v>58412</v>
      </c>
      <c r="J68" s="231">
        <f t="shared" si="10"/>
        <v>5295</v>
      </c>
      <c r="K68" s="164">
        <f t="shared" si="10"/>
        <v>18774</v>
      </c>
      <c r="L68" s="231">
        <f t="shared" si="10"/>
        <v>23737</v>
      </c>
      <c r="M68" s="245">
        <f t="shared" si="10"/>
        <v>29307</v>
      </c>
      <c r="N68" s="164">
        <f t="shared" si="10"/>
        <v>35704</v>
      </c>
      <c r="O68" s="164">
        <f t="shared" si="10"/>
        <v>52</v>
      </c>
      <c r="P68" s="231">
        <f t="shared" si="10"/>
        <v>3838</v>
      </c>
      <c r="Q68" s="231">
        <f t="shared" si="10"/>
        <v>424</v>
      </c>
      <c r="R68" s="231">
        <f t="shared" si="10"/>
        <v>15091</v>
      </c>
      <c r="S68" s="164">
        <f t="shared" si="10"/>
        <v>39025</v>
      </c>
      <c r="T68" s="164">
        <f t="shared" si="10"/>
        <v>101</v>
      </c>
      <c r="U68" s="164">
        <f t="shared" si="10"/>
        <v>1052</v>
      </c>
      <c r="V68" s="164">
        <f t="shared" si="10"/>
        <v>81</v>
      </c>
      <c r="W68" s="164">
        <f t="shared" si="10"/>
        <v>3222</v>
      </c>
      <c r="X68" s="231">
        <f t="shared" si="10"/>
        <v>6434</v>
      </c>
      <c r="Y68" s="164">
        <f t="shared" si="10"/>
        <v>8057</v>
      </c>
    </row>
    <row r="69" spans="1:25" ht="15" customHeight="1" x14ac:dyDescent="0.25">
      <c r="A69" s="128"/>
      <c r="B69" s="285" t="s">
        <v>16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7"/>
    </row>
    <row r="70" spans="1:25" ht="18" customHeight="1" x14ac:dyDescent="0.25">
      <c r="A70" s="128"/>
      <c r="B70" s="292" t="s">
        <v>130</v>
      </c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  <c r="X70" s="293"/>
      <c r="Y70" s="294"/>
    </row>
    <row r="71" spans="1:25" ht="30" x14ac:dyDescent="0.25">
      <c r="A71" s="128">
        <v>40</v>
      </c>
      <c r="B71" s="135" t="s">
        <v>204</v>
      </c>
      <c r="C71" s="45" t="s">
        <v>324</v>
      </c>
      <c r="D71" s="150" t="s">
        <v>422</v>
      </c>
      <c r="E71" s="21">
        <v>2</v>
      </c>
      <c r="F71" s="122">
        <f t="shared" ref="F71:F112" si="11">SUM(G71:Y71)</f>
        <v>1</v>
      </c>
      <c r="G71" s="227">
        <v>1</v>
      </c>
      <c r="H71" s="20" t="s">
        <v>93</v>
      </c>
      <c r="I71" s="232" t="s">
        <v>93</v>
      </c>
      <c r="J71" s="232" t="s">
        <v>93</v>
      </c>
      <c r="K71" s="20" t="s">
        <v>93</v>
      </c>
      <c r="L71" s="232" t="s">
        <v>93</v>
      </c>
      <c r="M71" s="242" t="s">
        <v>93</v>
      </c>
      <c r="N71" s="20" t="s">
        <v>93</v>
      </c>
      <c r="O71" s="20" t="s">
        <v>93</v>
      </c>
      <c r="P71" s="232" t="s">
        <v>93</v>
      </c>
      <c r="Q71" s="232" t="s">
        <v>93</v>
      </c>
      <c r="R71" s="232" t="s">
        <v>93</v>
      </c>
      <c r="S71" s="20" t="s">
        <v>93</v>
      </c>
      <c r="T71" s="20" t="s">
        <v>93</v>
      </c>
      <c r="U71" s="20" t="s">
        <v>93</v>
      </c>
      <c r="V71" s="20" t="s">
        <v>93</v>
      </c>
      <c r="W71" s="20" t="s">
        <v>93</v>
      </c>
      <c r="X71" s="232" t="s">
        <v>93</v>
      </c>
      <c r="Y71" s="20" t="s">
        <v>93</v>
      </c>
    </row>
    <row r="72" spans="1:25" ht="105" x14ac:dyDescent="0.25">
      <c r="A72" s="128">
        <v>41</v>
      </c>
      <c r="B72" s="136" t="s">
        <v>205</v>
      </c>
      <c r="C72" s="45" t="s">
        <v>324</v>
      </c>
      <c r="D72" s="150" t="s">
        <v>422</v>
      </c>
      <c r="E72" s="21">
        <v>2</v>
      </c>
      <c r="F72" s="122">
        <f t="shared" si="11"/>
        <v>4</v>
      </c>
      <c r="G72" s="227">
        <v>4</v>
      </c>
      <c r="H72" s="20" t="s">
        <v>93</v>
      </c>
      <c r="I72" s="232" t="s">
        <v>93</v>
      </c>
      <c r="J72" s="232" t="s">
        <v>93</v>
      </c>
      <c r="K72" s="20" t="s">
        <v>93</v>
      </c>
      <c r="L72" s="232" t="s">
        <v>93</v>
      </c>
      <c r="M72" s="242" t="s">
        <v>93</v>
      </c>
      <c r="N72" s="20" t="s">
        <v>93</v>
      </c>
      <c r="O72" s="20" t="s">
        <v>93</v>
      </c>
      <c r="P72" s="232" t="s">
        <v>93</v>
      </c>
      <c r="Q72" s="232" t="s">
        <v>93</v>
      </c>
      <c r="R72" s="232" t="s">
        <v>93</v>
      </c>
      <c r="S72" s="20" t="s">
        <v>93</v>
      </c>
      <c r="T72" s="20" t="s">
        <v>93</v>
      </c>
      <c r="U72" s="20" t="s">
        <v>93</v>
      </c>
      <c r="V72" s="20" t="s">
        <v>93</v>
      </c>
      <c r="W72" s="20" t="s">
        <v>93</v>
      </c>
      <c r="X72" s="232" t="s">
        <v>93</v>
      </c>
      <c r="Y72" s="20" t="s">
        <v>93</v>
      </c>
    </row>
    <row r="73" spans="1:25" ht="24" x14ac:dyDescent="0.25">
      <c r="A73" s="128">
        <v>42</v>
      </c>
      <c r="B73" s="136" t="s">
        <v>206</v>
      </c>
      <c r="C73" s="45" t="s">
        <v>324</v>
      </c>
      <c r="D73" s="150" t="s">
        <v>422</v>
      </c>
      <c r="E73" s="21">
        <v>2</v>
      </c>
      <c r="F73" s="122">
        <f t="shared" si="11"/>
        <v>140</v>
      </c>
      <c r="G73" s="227">
        <v>140</v>
      </c>
      <c r="H73" s="20" t="s">
        <v>93</v>
      </c>
      <c r="I73" s="232" t="s">
        <v>93</v>
      </c>
      <c r="J73" s="232" t="s">
        <v>93</v>
      </c>
      <c r="K73" s="20" t="s">
        <v>93</v>
      </c>
      <c r="L73" s="232" t="s">
        <v>93</v>
      </c>
      <c r="M73" s="242" t="s">
        <v>93</v>
      </c>
      <c r="N73" s="20" t="s">
        <v>93</v>
      </c>
      <c r="O73" s="20" t="s">
        <v>93</v>
      </c>
      <c r="P73" s="232" t="s">
        <v>93</v>
      </c>
      <c r="Q73" s="232" t="s">
        <v>93</v>
      </c>
      <c r="R73" s="232" t="s">
        <v>93</v>
      </c>
      <c r="S73" s="20" t="s">
        <v>93</v>
      </c>
      <c r="T73" s="20" t="s">
        <v>93</v>
      </c>
      <c r="U73" s="20" t="s">
        <v>93</v>
      </c>
      <c r="V73" s="20" t="s">
        <v>93</v>
      </c>
      <c r="W73" s="20" t="s">
        <v>93</v>
      </c>
      <c r="X73" s="232" t="s">
        <v>93</v>
      </c>
      <c r="Y73" s="20" t="s">
        <v>93</v>
      </c>
    </row>
    <row r="74" spans="1:25" ht="45" x14ac:dyDescent="0.25">
      <c r="A74" s="128">
        <v>43</v>
      </c>
      <c r="B74" s="136" t="s">
        <v>102</v>
      </c>
      <c r="C74" s="45" t="s">
        <v>324</v>
      </c>
      <c r="D74" s="150" t="s">
        <v>422</v>
      </c>
      <c r="E74" s="21">
        <v>2</v>
      </c>
      <c r="F74" s="122">
        <f t="shared" si="11"/>
        <v>19</v>
      </c>
      <c r="G74" s="227">
        <v>19</v>
      </c>
      <c r="H74" s="20" t="s">
        <v>93</v>
      </c>
      <c r="I74" s="232" t="s">
        <v>93</v>
      </c>
      <c r="J74" s="232" t="s">
        <v>93</v>
      </c>
      <c r="K74" s="20" t="s">
        <v>93</v>
      </c>
      <c r="L74" s="232" t="s">
        <v>93</v>
      </c>
      <c r="M74" s="242" t="s">
        <v>93</v>
      </c>
      <c r="N74" s="20" t="s">
        <v>93</v>
      </c>
      <c r="O74" s="20" t="s">
        <v>93</v>
      </c>
      <c r="P74" s="232" t="s">
        <v>93</v>
      </c>
      <c r="Q74" s="232" t="s">
        <v>93</v>
      </c>
      <c r="R74" s="232" t="s">
        <v>93</v>
      </c>
      <c r="S74" s="20" t="s">
        <v>93</v>
      </c>
      <c r="T74" s="20" t="s">
        <v>93</v>
      </c>
      <c r="U74" s="20" t="s">
        <v>93</v>
      </c>
      <c r="V74" s="20" t="s">
        <v>93</v>
      </c>
      <c r="W74" s="20" t="s">
        <v>93</v>
      </c>
      <c r="X74" s="232" t="s">
        <v>93</v>
      </c>
      <c r="Y74" s="20" t="s">
        <v>93</v>
      </c>
    </row>
    <row r="75" spans="1:25" ht="30" x14ac:dyDescent="0.25">
      <c r="A75" s="128">
        <v>44</v>
      </c>
      <c r="B75" s="136" t="s">
        <v>103</v>
      </c>
      <c r="C75" s="45" t="s">
        <v>324</v>
      </c>
      <c r="D75" s="150" t="s">
        <v>422</v>
      </c>
      <c r="E75" s="21">
        <v>2</v>
      </c>
      <c r="F75" s="122">
        <f t="shared" si="11"/>
        <v>3</v>
      </c>
      <c r="G75" s="227">
        <v>3</v>
      </c>
      <c r="H75" s="20" t="s">
        <v>93</v>
      </c>
      <c r="I75" s="232" t="s">
        <v>93</v>
      </c>
      <c r="J75" s="232" t="s">
        <v>93</v>
      </c>
      <c r="K75" s="20" t="s">
        <v>93</v>
      </c>
      <c r="L75" s="232" t="s">
        <v>93</v>
      </c>
      <c r="M75" s="242" t="s">
        <v>93</v>
      </c>
      <c r="N75" s="20" t="s">
        <v>93</v>
      </c>
      <c r="O75" s="20" t="s">
        <v>93</v>
      </c>
      <c r="P75" s="232" t="s">
        <v>93</v>
      </c>
      <c r="Q75" s="232" t="s">
        <v>93</v>
      </c>
      <c r="R75" s="232" t="s">
        <v>93</v>
      </c>
      <c r="S75" s="20" t="s">
        <v>93</v>
      </c>
      <c r="T75" s="20" t="s">
        <v>93</v>
      </c>
      <c r="U75" s="20" t="s">
        <v>93</v>
      </c>
      <c r="V75" s="20" t="s">
        <v>93</v>
      </c>
      <c r="W75" s="20" t="s">
        <v>93</v>
      </c>
      <c r="X75" s="232" t="s">
        <v>93</v>
      </c>
      <c r="Y75" s="20" t="s">
        <v>93</v>
      </c>
    </row>
    <row r="76" spans="1:25" ht="30" x14ac:dyDescent="0.25">
      <c r="A76" s="128">
        <v>45</v>
      </c>
      <c r="B76" s="131" t="s">
        <v>104</v>
      </c>
      <c r="C76" s="45" t="s">
        <v>324</v>
      </c>
      <c r="D76" s="150" t="s">
        <v>422</v>
      </c>
      <c r="E76" s="21">
        <v>2</v>
      </c>
      <c r="F76" s="122">
        <f t="shared" si="11"/>
        <v>9</v>
      </c>
      <c r="G76" s="227">
        <v>9</v>
      </c>
      <c r="H76" s="20" t="s">
        <v>93</v>
      </c>
      <c r="I76" s="232" t="s">
        <v>93</v>
      </c>
      <c r="J76" s="232" t="s">
        <v>93</v>
      </c>
      <c r="K76" s="20" t="s">
        <v>93</v>
      </c>
      <c r="L76" s="232" t="s">
        <v>93</v>
      </c>
      <c r="M76" s="242" t="s">
        <v>93</v>
      </c>
      <c r="N76" s="20" t="s">
        <v>93</v>
      </c>
      <c r="O76" s="20" t="s">
        <v>93</v>
      </c>
      <c r="P76" s="232" t="s">
        <v>93</v>
      </c>
      <c r="Q76" s="232" t="s">
        <v>93</v>
      </c>
      <c r="R76" s="232" t="s">
        <v>93</v>
      </c>
      <c r="S76" s="20" t="s">
        <v>93</v>
      </c>
      <c r="T76" s="20" t="s">
        <v>93</v>
      </c>
      <c r="U76" s="20" t="s">
        <v>93</v>
      </c>
      <c r="V76" s="20" t="s">
        <v>93</v>
      </c>
      <c r="W76" s="20" t="s">
        <v>93</v>
      </c>
      <c r="X76" s="232" t="s">
        <v>93</v>
      </c>
      <c r="Y76" s="20" t="s">
        <v>93</v>
      </c>
    </row>
    <row r="77" spans="1:25" ht="45" x14ac:dyDescent="0.25">
      <c r="A77" s="128">
        <v>46</v>
      </c>
      <c r="B77" s="131" t="s">
        <v>105</v>
      </c>
      <c r="C77" s="45" t="s">
        <v>324</v>
      </c>
      <c r="D77" s="150" t="s">
        <v>422</v>
      </c>
      <c r="E77" s="21">
        <v>2</v>
      </c>
      <c r="F77" s="122">
        <f t="shared" si="11"/>
        <v>115</v>
      </c>
      <c r="G77" s="227">
        <v>115</v>
      </c>
      <c r="H77" s="20" t="s">
        <v>93</v>
      </c>
      <c r="I77" s="232" t="s">
        <v>93</v>
      </c>
      <c r="J77" s="232" t="s">
        <v>93</v>
      </c>
      <c r="K77" s="20" t="s">
        <v>93</v>
      </c>
      <c r="L77" s="232" t="s">
        <v>93</v>
      </c>
      <c r="M77" s="242" t="s">
        <v>93</v>
      </c>
      <c r="N77" s="20" t="s">
        <v>93</v>
      </c>
      <c r="O77" s="20" t="s">
        <v>93</v>
      </c>
      <c r="P77" s="232" t="s">
        <v>93</v>
      </c>
      <c r="Q77" s="232" t="s">
        <v>93</v>
      </c>
      <c r="R77" s="232" t="s">
        <v>93</v>
      </c>
      <c r="S77" s="20" t="s">
        <v>93</v>
      </c>
      <c r="T77" s="20" t="s">
        <v>93</v>
      </c>
      <c r="U77" s="20" t="s">
        <v>93</v>
      </c>
      <c r="V77" s="20" t="s">
        <v>93</v>
      </c>
      <c r="W77" s="20" t="s">
        <v>93</v>
      </c>
      <c r="X77" s="232" t="s">
        <v>93</v>
      </c>
      <c r="Y77" s="20" t="s">
        <v>93</v>
      </c>
    </row>
    <row r="78" spans="1:25" ht="30" x14ac:dyDescent="0.25">
      <c r="A78" s="128">
        <v>47</v>
      </c>
      <c r="B78" s="136" t="s">
        <v>106</v>
      </c>
      <c r="C78" s="45" t="s">
        <v>324</v>
      </c>
      <c r="D78" s="150" t="s">
        <v>422</v>
      </c>
      <c r="E78" s="21">
        <v>2</v>
      </c>
      <c r="F78" s="122">
        <f t="shared" si="11"/>
        <v>910</v>
      </c>
      <c r="G78" s="227">
        <v>910</v>
      </c>
      <c r="H78" s="20" t="s">
        <v>93</v>
      </c>
      <c r="I78" s="232" t="s">
        <v>93</v>
      </c>
      <c r="J78" s="232" t="s">
        <v>93</v>
      </c>
      <c r="K78" s="20" t="s">
        <v>93</v>
      </c>
      <c r="L78" s="232" t="s">
        <v>93</v>
      </c>
      <c r="M78" s="242" t="s">
        <v>93</v>
      </c>
      <c r="N78" s="20" t="s">
        <v>93</v>
      </c>
      <c r="O78" s="20" t="s">
        <v>93</v>
      </c>
      <c r="P78" s="232" t="s">
        <v>93</v>
      </c>
      <c r="Q78" s="232" t="s">
        <v>93</v>
      </c>
      <c r="R78" s="232" t="s">
        <v>93</v>
      </c>
      <c r="S78" s="20" t="s">
        <v>93</v>
      </c>
      <c r="T78" s="20" t="s">
        <v>93</v>
      </c>
      <c r="U78" s="20" t="s">
        <v>93</v>
      </c>
      <c r="V78" s="20" t="s">
        <v>93</v>
      </c>
      <c r="W78" s="20" t="s">
        <v>93</v>
      </c>
      <c r="X78" s="232" t="s">
        <v>93</v>
      </c>
      <c r="Y78" s="20" t="s">
        <v>93</v>
      </c>
    </row>
    <row r="79" spans="1:25" ht="45" x14ac:dyDescent="0.25">
      <c r="A79" s="128">
        <v>48</v>
      </c>
      <c r="B79" s="131" t="s">
        <v>107</v>
      </c>
      <c r="C79" s="45" t="s">
        <v>324</v>
      </c>
      <c r="D79" s="150" t="s">
        <v>422</v>
      </c>
      <c r="E79" s="21">
        <v>2</v>
      </c>
      <c r="F79" s="122">
        <f t="shared" si="11"/>
        <v>111</v>
      </c>
      <c r="G79" s="227">
        <v>111</v>
      </c>
      <c r="H79" s="20" t="s">
        <v>93</v>
      </c>
      <c r="I79" s="232" t="s">
        <v>93</v>
      </c>
      <c r="J79" s="232" t="s">
        <v>93</v>
      </c>
      <c r="K79" s="20" t="s">
        <v>93</v>
      </c>
      <c r="L79" s="232" t="s">
        <v>93</v>
      </c>
      <c r="M79" s="242" t="s">
        <v>93</v>
      </c>
      <c r="N79" s="20" t="s">
        <v>93</v>
      </c>
      <c r="O79" s="20" t="s">
        <v>93</v>
      </c>
      <c r="P79" s="232" t="s">
        <v>93</v>
      </c>
      <c r="Q79" s="232" t="s">
        <v>93</v>
      </c>
      <c r="R79" s="232" t="s">
        <v>93</v>
      </c>
      <c r="S79" s="20" t="s">
        <v>93</v>
      </c>
      <c r="T79" s="20" t="s">
        <v>93</v>
      </c>
      <c r="U79" s="20" t="s">
        <v>93</v>
      </c>
      <c r="V79" s="20" t="s">
        <v>93</v>
      </c>
      <c r="W79" s="20" t="s">
        <v>93</v>
      </c>
      <c r="X79" s="232" t="s">
        <v>93</v>
      </c>
      <c r="Y79" s="20" t="s">
        <v>93</v>
      </c>
    </row>
    <row r="80" spans="1:25" ht="30" x14ac:dyDescent="0.25">
      <c r="A80" s="128">
        <v>49</v>
      </c>
      <c r="B80" s="131" t="s">
        <v>158</v>
      </c>
      <c r="C80" s="45" t="s">
        <v>324</v>
      </c>
      <c r="D80" s="150" t="s">
        <v>422</v>
      </c>
      <c r="E80" s="21">
        <v>2</v>
      </c>
      <c r="F80" s="122">
        <f t="shared" si="11"/>
        <v>187</v>
      </c>
      <c r="G80" s="227">
        <v>187</v>
      </c>
      <c r="H80" s="20" t="s">
        <v>93</v>
      </c>
      <c r="I80" s="232" t="s">
        <v>93</v>
      </c>
      <c r="J80" s="232" t="s">
        <v>93</v>
      </c>
      <c r="K80" s="20" t="s">
        <v>93</v>
      </c>
      <c r="L80" s="232" t="s">
        <v>93</v>
      </c>
      <c r="M80" s="242" t="s">
        <v>93</v>
      </c>
      <c r="N80" s="20" t="s">
        <v>93</v>
      </c>
      <c r="O80" s="20" t="s">
        <v>93</v>
      </c>
      <c r="P80" s="232" t="s">
        <v>93</v>
      </c>
      <c r="Q80" s="232" t="s">
        <v>93</v>
      </c>
      <c r="R80" s="232" t="s">
        <v>93</v>
      </c>
      <c r="S80" s="20" t="s">
        <v>93</v>
      </c>
      <c r="T80" s="20" t="s">
        <v>93</v>
      </c>
      <c r="U80" s="20" t="s">
        <v>93</v>
      </c>
      <c r="V80" s="20" t="s">
        <v>93</v>
      </c>
      <c r="W80" s="20" t="s">
        <v>93</v>
      </c>
      <c r="X80" s="232" t="s">
        <v>93</v>
      </c>
      <c r="Y80" s="20" t="s">
        <v>93</v>
      </c>
    </row>
    <row r="81" spans="1:25" ht="105" x14ac:dyDescent="0.25">
      <c r="A81" s="128">
        <v>50</v>
      </c>
      <c r="B81" s="131" t="s">
        <v>108</v>
      </c>
      <c r="C81" s="45" t="s">
        <v>324</v>
      </c>
      <c r="D81" s="150" t="s">
        <v>422</v>
      </c>
      <c r="E81" s="21">
        <v>2</v>
      </c>
      <c r="F81" s="122">
        <f t="shared" si="11"/>
        <v>11</v>
      </c>
      <c r="G81" s="227">
        <v>11</v>
      </c>
      <c r="H81" s="20" t="s">
        <v>93</v>
      </c>
      <c r="I81" s="232" t="s">
        <v>93</v>
      </c>
      <c r="J81" s="232" t="s">
        <v>93</v>
      </c>
      <c r="K81" s="20" t="s">
        <v>93</v>
      </c>
      <c r="L81" s="232" t="s">
        <v>93</v>
      </c>
      <c r="M81" s="242" t="s">
        <v>93</v>
      </c>
      <c r="N81" s="20" t="s">
        <v>93</v>
      </c>
      <c r="O81" s="20" t="s">
        <v>93</v>
      </c>
      <c r="P81" s="232" t="s">
        <v>93</v>
      </c>
      <c r="Q81" s="232" t="s">
        <v>93</v>
      </c>
      <c r="R81" s="232" t="s">
        <v>93</v>
      </c>
      <c r="S81" s="20" t="s">
        <v>93</v>
      </c>
      <c r="T81" s="20" t="s">
        <v>93</v>
      </c>
      <c r="U81" s="20" t="s">
        <v>93</v>
      </c>
      <c r="V81" s="20" t="s">
        <v>93</v>
      </c>
      <c r="W81" s="20" t="s">
        <v>93</v>
      </c>
      <c r="X81" s="232" t="s">
        <v>93</v>
      </c>
      <c r="Y81" s="20" t="s">
        <v>93</v>
      </c>
    </row>
    <row r="82" spans="1:25" ht="60" x14ac:dyDescent="0.25">
      <c r="A82" s="128">
        <v>51</v>
      </c>
      <c r="B82" s="131" t="s">
        <v>33</v>
      </c>
      <c r="C82" s="45" t="s">
        <v>324</v>
      </c>
      <c r="D82" s="150" t="s">
        <v>422</v>
      </c>
      <c r="E82" s="21">
        <v>2</v>
      </c>
      <c r="F82" s="122">
        <f t="shared" si="11"/>
        <v>36</v>
      </c>
      <c r="G82" s="227">
        <v>36</v>
      </c>
      <c r="H82" s="20" t="s">
        <v>93</v>
      </c>
      <c r="I82" s="232" t="s">
        <v>93</v>
      </c>
      <c r="J82" s="232" t="s">
        <v>93</v>
      </c>
      <c r="K82" s="20" t="s">
        <v>93</v>
      </c>
      <c r="L82" s="232" t="s">
        <v>93</v>
      </c>
      <c r="M82" s="242" t="s">
        <v>93</v>
      </c>
      <c r="N82" s="20" t="s">
        <v>93</v>
      </c>
      <c r="O82" s="20" t="s">
        <v>93</v>
      </c>
      <c r="P82" s="232" t="s">
        <v>93</v>
      </c>
      <c r="Q82" s="232" t="s">
        <v>93</v>
      </c>
      <c r="R82" s="232" t="s">
        <v>93</v>
      </c>
      <c r="S82" s="20" t="s">
        <v>93</v>
      </c>
      <c r="T82" s="20" t="s">
        <v>93</v>
      </c>
      <c r="U82" s="20" t="s">
        <v>93</v>
      </c>
      <c r="V82" s="20" t="s">
        <v>93</v>
      </c>
      <c r="W82" s="20" t="s">
        <v>93</v>
      </c>
      <c r="X82" s="232" t="s">
        <v>93</v>
      </c>
      <c r="Y82" s="20" t="s">
        <v>93</v>
      </c>
    </row>
    <row r="83" spans="1:25" ht="75" x14ac:dyDescent="0.25">
      <c r="A83" s="128">
        <v>52</v>
      </c>
      <c r="B83" s="131" t="s">
        <v>109</v>
      </c>
      <c r="C83" s="45" t="s">
        <v>324</v>
      </c>
      <c r="D83" s="150" t="s">
        <v>422</v>
      </c>
      <c r="E83" s="21">
        <v>2</v>
      </c>
      <c r="F83" s="122">
        <f t="shared" si="11"/>
        <v>4</v>
      </c>
      <c r="G83" s="227">
        <v>4</v>
      </c>
      <c r="H83" s="20" t="s">
        <v>93</v>
      </c>
      <c r="I83" s="232" t="s">
        <v>93</v>
      </c>
      <c r="J83" s="232" t="s">
        <v>93</v>
      </c>
      <c r="K83" s="20" t="s">
        <v>93</v>
      </c>
      <c r="L83" s="232" t="s">
        <v>93</v>
      </c>
      <c r="M83" s="242" t="s">
        <v>93</v>
      </c>
      <c r="N83" s="20" t="s">
        <v>93</v>
      </c>
      <c r="O83" s="20" t="s">
        <v>93</v>
      </c>
      <c r="P83" s="232" t="s">
        <v>93</v>
      </c>
      <c r="Q83" s="232" t="s">
        <v>93</v>
      </c>
      <c r="R83" s="232" t="s">
        <v>93</v>
      </c>
      <c r="S83" s="20" t="s">
        <v>93</v>
      </c>
      <c r="T83" s="20" t="s">
        <v>93</v>
      </c>
      <c r="U83" s="20" t="s">
        <v>93</v>
      </c>
      <c r="V83" s="20" t="s">
        <v>93</v>
      </c>
      <c r="W83" s="20" t="s">
        <v>93</v>
      </c>
      <c r="X83" s="232" t="s">
        <v>93</v>
      </c>
      <c r="Y83" s="20" t="s">
        <v>93</v>
      </c>
    </row>
    <row r="84" spans="1:25" ht="60" x14ac:dyDescent="0.25">
      <c r="A84" s="128">
        <v>53</v>
      </c>
      <c r="B84" s="134" t="s">
        <v>110</v>
      </c>
      <c r="C84" s="45" t="s">
        <v>324</v>
      </c>
      <c r="D84" s="150" t="s">
        <v>422</v>
      </c>
      <c r="E84" s="21">
        <v>2</v>
      </c>
      <c r="F84" s="122">
        <f t="shared" si="11"/>
        <v>1146</v>
      </c>
      <c r="G84" s="227">
        <v>1146</v>
      </c>
      <c r="H84" s="20" t="s">
        <v>93</v>
      </c>
      <c r="I84" s="232" t="s">
        <v>93</v>
      </c>
      <c r="J84" s="232" t="s">
        <v>93</v>
      </c>
      <c r="K84" s="20" t="s">
        <v>93</v>
      </c>
      <c r="L84" s="232" t="s">
        <v>93</v>
      </c>
      <c r="M84" s="242" t="s">
        <v>93</v>
      </c>
      <c r="N84" s="20" t="s">
        <v>93</v>
      </c>
      <c r="O84" s="20" t="s">
        <v>93</v>
      </c>
      <c r="P84" s="232" t="s">
        <v>93</v>
      </c>
      <c r="Q84" s="232" t="s">
        <v>93</v>
      </c>
      <c r="R84" s="232" t="s">
        <v>93</v>
      </c>
      <c r="S84" s="20" t="s">
        <v>93</v>
      </c>
      <c r="T84" s="20" t="s">
        <v>93</v>
      </c>
      <c r="U84" s="20" t="s">
        <v>93</v>
      </c>
      <c r="V84" s="20" t="s">
        <v>93</v>
      </c>
      <c r="W84" s="20" t="s">
        <v>93</v>
      </c>
      <c r="X84" s="232" t="s">
        <v>93</v>
      </c>
      <c r="Y84" s="20" t="s">
        <v>93</v>
      </c>
    </row>
    <row r="85" spans="1:25" ht="60" x14ac:dyDescent="0.25">
      <c r="A85" s="128">
        <v>54</v>
      </c>
      <c r="B85" s="134" t="s">
        <v>31</v>
      </c>
      <c r="C85" s="45" t="s">
        <v>324</v>
      </c>
      <c r="D85" s="150" t="s">
        <v>422</v>
      </c>
      <c r="E85" s="21">
        <v>2</v>
      </c>
      <c r="F85" s="122">
        <f t="shared" si="11"/>
        <v>426</v>
      </c>
      <c r="G85" s="227">
        <v>426</v>
      </c>
      <c r="H85" s="20" t="s">
        <v>93</v>
      </c>
      <c r="I85" s="232" t="s">
        <v>93</v>
      </c>
      <c r="J85" s="232" t="s">
        <v>93</v>
      </c>
      <c r="K85" s="20" t="s">
        <v>93</v>
      </c>
      <c r="L85" s="232" t="s">
        <v>93</v>
      </c>
      <c r="M85" s="242" t="s">
        <v>93</v>
      </c>
      <c r="N85" s="20" t="s">
        <v>93</v>
      </c>
      <c r="O85" s="20" t="s">
        <v>93</v>
      </c>
      <c r="P85" s="232" t="s">
        <v>93</v>
      </c>
      <c r="Q85" s="232" t="s">
        <v>93</v>
      </c>
      <c r="R85" s="232" t="s">
        <v>93</v>
      </c>
      <c r="S85" s="20" t="s">
        <v>93</v>
      </c>
      <c r="T85" s="20" t="s">
        <v>93</v>
      </c>
      <c r="U85" s="20" t="s">
        <v>93</v>
      </c>
      <c r="V85" s="20" t="s">
        <v>93</v>
      </c>
      <c r="W85" s="20" t="s">
        <v>93</v>
      </c>
      <c r="X85" s="232" t="s">
        <v>93</v>
      </c>
      <c r="Y85" s="20" t="s">
        <v>93</v>
      </c>
    </row>
    <row r="86" spans="1:25" ht="30" x14ac:dyDescent="0.25">
      <c r="A86" s="128">
        <v>55</v>
      </c>
      <c r="B86" s="134" t="s">
        <v>111</v>
      </c>
      <c r="C86" s="45" t="s">
        <v>324</v>
      </c>
      <c r="D86" s="150" t="s">
        <v>422</v>
      </c>
      <c r="E86" s="21">
        <v>2</v>
      </c>
      <c r="F86" s="122">
        <f t="shared" si="11"/>
        <v>214</v>
      </c>
      <c r="G86" s="227">
        <v>214</v>
      </c>
      <c r="H86" s="20" t="s">
        <v>93</v>
      </c>
      <c r="I86" s="232" t="s">
        <v>93</v>
      </c>
      <c r="J86" s="232" t="s">
        <v>93</v>
      </c>
      <c r="K86" s="20" t="s">
        <v>93</v>
      </c>
      <c r="L86" s="232" t="s">
        <v>93</v>
      </c>
      <c r="M86" s="242" t="s">
        <v>93</v>
      </c>
      <c r="N86" s="20" t="s">
        <v>93</v>
      </c>
      <c r="O86" s="20" t="s">
        <v>93</v>
      </c>
      <c r="P86" s="232" t="s">
        <v>93</v>
      </c>
      <c r="Q86" s="232" t="s">
        <v>93</v>
      </c>
      <c r="R86" s="232" t="s">
        <v>93</v>
      </c>
      <c r="S86" s="20" t="s">
        <v>93</v>
      </c>
      <c r="T86" s="20" t="s">
        <v>93</v>
      </c>
      <c r="U86" s="20" t="s">
        <v>93</v>
      </c>
      <c r="V86" s="20" t="s">
        <v>93</v>
      </c>
      <c r="W86" s="20" t="s">
        <v>93</v>
      </c>
      <c r="X86" s="232" t="s">
        <v>93</v>
      </c>
      <c r="Y86" s="20" t="s">
        <v>93</v>
      </c>
    </row>
    <row r="87" spans="1:25" ht="45" x14ac:dyDescent="0.25">
      <c r="A87" s="128">
        <v>56</v>
      </c>
      <c r="B87" s="134" t="s">
        <v>112</v>
      </c>
      <c r="C87" s="45" t="s">
        <v>324</v>
      </c>
      <c r="D87" s="150" t="s">
        <v>422</v>
      </c>
      <c r="E87" s="21">
        <v>2</v>
      </c>
      <c r="F87" s="122">
        <f t="shared" si="11"/>
        <v>37</v>
      </c>
      <c r="G87" s="227">
        <v>37</v>
      </c>
      <c r="H87" s="20" t="s">
        <v>93</v>
      </c>
      <c r="I87" s="232" t="s">
        <v>93</v>
      </c>
      <c r="J87" s="232" t="s">
        <v>93</v>
      </c>
      <c r="K87" s="20" t="s">
        <v>93</v>
      </c>
      <c r="L87" s="232" t="s">
        <v>93</v>
      </c>
      <c r="M87" s="242" t="s">
        <v>93</v>
      </c>
      <c r="N87" s="20" t="s">
        <v>93</v>
      </c>
      <c r="O87" s="20" t="s">
        <v>93</v>
      </c>
      <c r="P87" s="232" t="s">
        <v>93</v>
      </c>
      <c r="Q87" s="232" t="s">
        <v>93</v>
      </c>
      <c r="R87" s="232" t="s">
        <v>93</v>
      </c>
      <c r="S87" s="20" t="s">
        <v>93</v>
      </c>
      <c r="T87" s="20" t="s">
        <v>93</v>
      </c>
      <c r="U87" s="20" t="s">
        <v>93</v>
      </c>
      <c r="V87" s="20" t="s">
        <v>93</v>
      </c>
      <c r="W87" s="20" t="s">
        <v>93</v>
      </c>
      <c r="X87" s="232" t="s">
        <v>93</v>
      </c>
      <c r="Y87" s="20" t="s">
        <v>93</v>
      </c>
    </row>
    <row r="88" spans="1:25" ht="24" x14ac:dyDescent="0.25">
      <c r="A88" s="128">
        <v>57</v>
      </c>
      <c r="B88" s="134" t="s">
        <v>113</v>
      </c>
      <c r="C88" s="45" t="s">
        <v>324</v>
      </c>
      <c r="D88" s="150" t="s">
        <v>422</v>
      </c>
      <c r="E88" s="21">
        <v>2</v>
      </c>
      <c r="F88" s="122">
        <f t="shared" si="11"/>
        <v>14</v>
      </c>
      <c r="G88" s="227">
        <v>14</v>
      </c>
      <c r="H88" s="20" t="s">
        <v>93</v>
      </c>
      <c r="I88" s="232" t="s">
        <v>93</v>
      </c>
      <c r="J88" s="232" t="s">
        <v>93</v>
      </c>
      <c r="K88" s="20" t="s">
        <v>93</v>
      </c>
      <c r="L88" s="232" t="s">
        <v>93</v>
      </c>
      <c r="M88" s="242" t="s">
        <v>93</v>
      </c>
      <c r="N88" s="20" t="s">
        <v>93</v>
      </c>
      <c r="O88" s="20" t="s">
        <v>93</v>
      </c>
      <c r="P88" s="232" t="s">
        <v>93</v>
      </c>
      <c r="Q88" s="232" t="s">
        <v>93</v>
      </c>
      <c r="R88" s="232" t="s">
        <v>93</v>
      </c>
      <c r="S88" s="20" t="s">
        <v>93</v>
      </c>
      <c r="T88" s="20" t="s">
        <v>93</v>
      </c>
      <c r="U88" s="20" t="s">
        <v>93</v>
      </c>
      <c r="V88" s="20" t="s">
        <v>93</v>
      </c>
      <c r="W88" s="20" t="s">
        <v>93</v>
      </c>
      <c r="X88" s="232" t="s">
        <v>93</v>
      </c>
      <c r="Y88" s="20" t="s">
        <v>93</v>
      </c>
    </row>
    <row r="89" spans="1:25" ht="45" x14ac:dyDescent="0.25">
      <c r="A89" s="128">
        <v>58</v>
      </c>
      <c r="B89" s="134" t="s">
        <v>114</v>
      </c>
      <c r="C89" s="45" t="s">
        <v>324</v>
      </c>
      <c r="D89" s="150" t="s">
        <v>422</v>
      </c>
      <c r="E89" s="21">
        <v>2</v>
      </c>
      <c r="F89" s="122">
        <f t="shared" si="11"/>
        <v>43</v>
      </c>
      <c r="G89" s="227">
        <v>43</v>
      </c>
      <c r="H89" s="20" t="s">
        <v>93</v>
      </c>
      <c r="I89" s="232" t="s">
        <v>93</v>
      </c>
      <c r="J89" s="232" t="s">
        <v>93</v>
      </c>
      <c r="K89" s="20" t="s">
        <v>93</v>
      </c>
      <c r="L89" s="232" t="s">
        <v>93</v>
      </c>
      <c r="M89" s="242" t="s">
        <v>93</v>
      </c>
      <c r="N89" s="20" t="s">
        <v>93</v>
      </c>
      <c r="O89" s="20" t="s">
        <v>93</v>
      </c>
      <c r="P89" s="232" t="s">
        <v>93</v>
      </c>
      <c r="Q89" s="232" t="s">
        <v>93</v>
      </c>
      <c r="R89" s="232" t="s">
        <v>93</v>
      </c>
      <c r="S89" s="20" t="s">
        <v>93</v>
      </c>
      <c r="T89" s="20" t="s">
        <v>93</v>
      </c>
      <c r="U89" s="20" t="s">
        <v>93</v>
      </c>
      <c r="V89" s="20" t="s">
        <v>93</v>
      </c>
      <c r="W89" s="20" t="s">
        <v>93</v>
      </c>
      <c r="X89" s="232" t="s">
        <v>93</v>
      </c>
      <c r="Y89" s="20" t="s">
        <v>93</v>
      </c>
    </row>
    <row r="90" spans="1:25" ht="30" x14ac:dyDescent="0.25">
      <c r="A90" s="128">
        <v>59</v>
      </c>
      <c r="B90" s="134" t="s">
        <v>115</v>
      </c>
      <c r="C90" s="45" t="s">
        <v>324</v>
      </c>
      <c r="D90" s="150" t="s">
        <v>422</v>
      </c>
      <c r="E90" s="21">
        <v>2</v>
      </c>
      <c r="F90" s="122">
        <f t="shared" si="11"/>
        <v>1050</v>
      </c>
      <c r="G90" s="227">
        <v>1050</v>
      </c>
      <c r="H90" s="20" t="s">
        <v>93</v>
      </c>
      <c r="I90" s="232" t="s">
        <v>93</v>
      </c>
      <c r="J90" s="232" t="s">
        <v>93</v>
      </c>
      <c r="K90" s="20" t="s">
        <v>93</v>
      </c>
      <c r="L90" s="232" t="s">
        <v>93</v>
      </c>
      <c r="M90" s="242" t="s">
        <v>93</v>
      </c>
      <c r="N90" s="20" t="s">
        <v>93</v>
      </c>
      <c r="O90" s="20" t="s">
        <v>93</v>
      </c>
      <c r="P90" s="232" t="s">
        <v>93</v>
      </c>
      <c r="Q90" s="232" t="s">
        <v>93</v>
      </c>
      <c r="R90" s="232" t="s">
        <v>93</v>
      </c>
      <c r="S90" s="20" t="s">
        <v>93</v>
      </c>
      <c r="T90" s="20" t="s">
        <v>93</v>
      </c>
      <c r="U90" s="20" t="s">
        <v>93</v>
      </c>
      <c r="V90" s="20" t="s">
        <v>93</v>
      </c>
      <c r="W90" s="20" t="s">
        <v>93</v>
      </c>
      <c r="X90" s="232" t="s">
        <v>93</v>
      </c>
      <c r="Y90" s="20" t="s">
        <v>93</v>
      </c>
    </row>
    <row r="91" spans="1:25" ht="180" x14ac:dyDescent="0.25">
      <c r="A91" s="128">
        <v>60</v>
      </c>
      <c r="B91" s="134" t="s">
        <v>116</v>
      </c>
      <c r="C91" s="45" t="s">
        <v>324</v>
      </c>
      <c r="D91" s="150" t="s">
        <v>422</v>
      </c>
      <c r="E91" s="21">
        <v>2</v>
      </c>
      <c r="F91" s="122">
        <f t="shared" si="11"/>
        <v>10</v>
      </c>
      <c r="G91" s="227">
        <v>10</v>
      </c>
      <c r="H91" s="20" t="s">
        <v>93</v>
      </c>
      <c r="I91" s="232" t="s">
        <v>93</v>
      </c>
      <c r="J91" s="232" t="s">
        <v>93</v>
      </c>
      <c r="K91" s="20" t="s">
        <v>93</v>
      </c>
      <c r="L91" s="232" t="s">
        <v>93</v>
      </c>
      <c r="M91" s="242" t="s">
        <v>93</v>
      </c>
      <c r="N91" s="20" t="s">
        <v>93</v>
      </c>
      <c r="O91" s="20" t="s">
        <v>93</v>
      </c>
      <c r="P91" s="232" t="s">
        <v>93</v>
      </c>
      <c r="Q91" s="232" t="s">
        <v>93</v>
      </c>
      <c r="R91" s="232" t="s">
        <v>93</v>
      </c>
      <c r="S91" s="20" t="s">
        <v>93</v>
      </c>
      <c r="T91" s="20" t="s">
        <v>93</v>
      </c>
      <c r="U91" s="20" t="s">
        <v>93</v>
      </c>
      <c r="V91" s="20" t="s">
        <v>93</v>
      </c>
      <c r="W91" s="20" t="s">
        <v>93</v>
      </c>
      <c r="X91" s="232" t="s">
        <v>93</v>
      </c>
      <c r="Y91" s="20" t="s">
        <v>93</v>
      </c>
    </row>
    <row r="92" spans="1:25" ht="24" x14ac:dyDescent="0.25">
      <c r="A92" s="128">
        <v>61</v>
      </c>
      <c r="B92" s="134" t="s">
        <v>117</v>
      </c>
      <c r="C92" s="45" t="s">
        <v>324</v>
      </c>
      <c r="D92" s="150" t="s">
        <v>422</v>
      </c>
      <c r="E92" s="21">
        <v>2</v>
      </c>
      <c r="F92" s="122">
        <f t="shared" si="11"/>
        <v>131</v>
      </c>
      <c r="G92" s="227">
        <v>131</v>
      </c>
      <c r="H92" s="20" t="s">
        <v>93</v>
      </c>
      <c r="I92" s="232" t="s">
        <v>93</v>
      </c>
      <c r="J92" s="232" t="s">
        <v>93</v>
      </c>
      <c r="K92" s="20" t="s">
        <v>93</v>
      </c>
      <c r="L92" s="232" t="s">
        <v>93</v>
      </c>
      <c r="M92" s="242" t="s">
        <v>93</v>
      </c>
      <c r="N92" s="20" t="s">
        <v>93</v>
      </c>
      <c r="O92" s="20" t="s">
        <v>93</v>
      </c>
      <c r="P92" s="232" t="s">
        <v>93</v>
      </c>
      <c r="Q92" s="232" t="s">
        <v>93</v>
      </c>
      <c r="R92" s="232" t="s">
        <v>93</v>
      </c>
      <c r="S92" s="20" t="s">
        <v>93</v>
      </c>
      <c r="T92" s="20" t="s">
        <v>93</v>
      </c>
      <c r="U92" s="20" t="s">
        <v>93</v>
      </c>
      <c r="V92" s="20" t="s">
        <v>93</v>
      </c>
      <c r="W92" s="20" t="s">
        <v>93</v>
      </c>
      <c r="X92" s="232" t="s">
        <v>93</v>
      </c>
      <c r="Y92" s="20" t="s">
        <v>93</v>
      </c>
    </row>
    <row r="93" spans="1:25" ht="30" x14ac:dyDescent="0.25">
      <c r="A93" s="128">
        <v>62</v>
      </c>
      <c r="B93" s="134" t="s">
        <v>118</v>
      </c>
      <c r="C93" s="45" t="s">
        <v>324</v>
      </c>
      <c r="D93" s="150" t="s">
        <v>422</v>
      </c>
      <c r="E93" s="21">
        <v>2</v>
      </c>
      <c r="F93" s="122">
        <f t="shared" si="11"/>
        <v>435</v>
      </c>
      <c r="G93" s="227">
        <v>435</v>
      </c>
      <c r="H93" s="20" t="s">
        <v>93</v>
      </c>
      <c r="I93" s="232" t="s">
        <v>93</v>
      </c>
      <c r="J93" s="232" t="s">
        <v>93</v>
      </c>
      <c r="K93" s="20" t="s">
        <v>93</v>
      </c>
      <c r="L93" s="232" t="s">
        <v>93</v>
      </c>
      <c r="M93" s="242" t="s">
        <v>93</v>
      </c>
      <c r="N93" s="20" t="s">
        <v>93</v>
      </c>
      <c r="O93" s="20" t="s">
        <v>93</v>
      </c>
      <c r="P93" s="232" t="s">
        <v>93</v>
      </c>
      <c r="Q93" s="232" t="s">
        <v>93</v>
      </c>
      <c r="R93" s="232" t="s">
        <v>93</v>
      </c>
      <c r="S93" s="20" t="s">
        <v>93</v>
      </c>
      <c r="T93" s="20" t="s">
        <v>93</v>
      </c>
      <c r="U93" s="20" t="s">
        <v>93</v>
      </c>
      <c r="V93" s="20" t="s">
        <v>93</v>
      </c>
      <c r="W93" s="20" t="s">
        <v>93</v>
      </c>
      <c r="X93" s="232" t="s">
        <v>93</v>
      </c>
      <c r="Y93" s="20" t="s">
        <v>93</v>
      </c>
    </row>
    <row r="94" spans="1:25" ht="30" x14ac:dyDescent="0.25">
      <c r="A94" s="128">
        <v>63</v>
      </c>
      <c r="B94" s="134" t="s">
        <v>119</v>
      </c>
      <c r="C94" s="45" t="s">
        <v>324</v>
      </c>
      <c r="D94" s="150" t="s">
        <v>422</v>
      </c>
      <c r="E94" s="21">
        <v>2</v>
      </c>
      <c r="F94" s="122">
        <f t="shared" si="11"/>
        <v>175</v>
      </c>
      <c r="G94" s="227">
        <v>175</v>
      </c>
      <c r="H94" s="20" t="s">
        <v>93</v>
      </c>
      <c r="I94" s="232" t="s">
        <v>93</v>
      </c>
      <c r="J94" s="232" t="s">
        <v>93</v>
      </c>
      <c r="K94" s="20" t="s">
        <v>93</v>
      </c>
      <c r="L94" s="232" t="s">
        <v>93</v>
      </c>
      <c r="M94" s="242" t="s">
        <v>93</v>
      </c>
      <c r="N94" s="20" t="s">
        <v>93</v>
      </c>
      <c r="O94" s="20" t="s">
        <v>93</v>
      </c>
      <c r="P94" s="232" t="s">
        <v>93</v>
      </c>
      <c r="Q94" s="232" t="s">
        <v>93</v>
      </c>
      <c r="R94" s="232" t="s">
        <v>93</v>
      </c>
      <c r="S94" s="20" t="s">
        <v>93</v>
      </c>
      <c r="T94" s="20" t="s">
        <v>93</v>
      </c>
      <c r="U94" s="20" t="s">
        <v>93</v>
      </c>
      <c r="V94" s="20" t="s">
        <v>93</v>
      </c>
      <c r="W94" s="20" t="s">
        <v>93</v>
      </c>
      <c r="X94" s="232" t="s">
        <v>93</v>
      </c>
      <c r="Y94" s="20" t="s">
        <v>93</v>
      </c>
    </row>
    <row r="95" spans="1:25" ht="33.75" customHeight="1" x14ac:dyDescent="0.25">
      <c r="A95" s="128">
        <v>64</v>
      </c>
      <c r="B95" s="134" t="s">
        <v>120</v>
      </c>
      <c r="C95" s="45" t="s">
        <v>324</v>
      </c>
      <c r="D95" s="150" t="s">
        <v>422</v>
      </c>
      <c r="E95" s="21">
        <v>2</v>
      </c>
      <c r="F95" s="122">
        <f t="shared" si="11"/>
        <v>1053</v>
      </c>
      <c r="G95" s="227">
        <v>1053</v>
      </c>
      <c r="H95" s="20" t="s">
        <v>93</v>
      </c>
      <c r="I95" s="232" t="s">
        <v>93</v>
      </c>
      <c r="J95" s="232" t="s">
        <v>93</v>
      </c>
      <c r="K95" s="20" t="s">
        <v>93</v>
      </c>
      <c r="L95" s="232" t="s">
        <v>93</v>
      </c>
      <c r="M95" s="242" t="s">
        <v>93</v>
      </c>
      <c r="N95" s="20" t="s">
        <v>93</v>
      </c>
      <c r="O95" s="20" t="s">
        <v>93</v>
      </c>
      <c r="P95" s="232" t="s">
        <v>93</v>
      </c>
      <c r="Q95" s="232" t="s">
        <v>93</v>
      </c>
      <c r="R95" s="232" t="s">
        <v>93</v>
      </c>
      <c r="S95" s="20" t="s">
        <v>93</v>
      </c>
      <c r="T95" s="20" t="s">
        <v>93</v>
      </c>
      <c r="U95" s="20" t="s">
        <v>93</v>
      </c>
      <c r="V95" s="20" t="s">
        <v>93</v>
      </c>
      <c r="W95" s="20" t="s">
        <v>93</v>
      </c>
      <c r="X95" s="232" t="s">
        <v>93</v>
      </c>
      <c r="Y95" s="20" t="s">
        <v>93</v>
      </c>
    </row>
    <row r="96" spans="1:25" ht="30" x14ac:dyDescent="0.25">
      <c r="A96" s="128">
        <v>65</v>
      </c>
      <c r="B96" s="134" t="s">
        <v>121</v>
      </c>
      <c r="C96" s="45" t="s">
        <v>324</v>
      </c>
      <c r="D96" s="150" t="s">
        <v>422</v>
      </c>
      <c r="E96" s="21">
        <v>2</v>
      </c>
      <c r="F96" s="122">
        <f t="shared" si="11"/>
        <v>808</v>
      </c>
      <c r="G96" s="227">
        <v>808</v>
      </c>
      <c r="H96" s="20" t="s">
        <v>93</v>
      </c>
      <c r="I96" s="232" t="s">
        <v>93</v>
      </c>
      <c r="J96" s="232" t="s">
        <v>93</v>
      </c>
      <c r="K96" s="20" t="s">
        <v>93</v>
      </c>
      <c r="L96" s="232" t="s">
        <v>93</v>
      </c>
      <c r="M96" s="242" t="s">
        <v>93</v>
      </c>
      <c r="N96" s="20" t="s">
        <v>93</v>
      </c>
      <c r="O96" s="20" t="s">
        <v>93</v>
      </c>
      <c r="P96" s="232" t="s">
        <v>93</v>
      </c>
      <c r="Q96" s="232" t="s">
        <v>93</v>
      </c>
      <c r="R96" s="232" t="s">
        <v>93</v>
      </c>
      <c r="S96" s="20" t="s">
        <v>93</v>
      </c>
      <c r="T96" s="20" t="s">
        <v>93</v>
      </c>
      <c r="U96" s="20" t="s">
        <v>93</v>
      </c>
      <c r="V96" s="20" t="s">
        <v>93</v>
      </c>
      <c r="W96" s="20" t="s">
        <v>93</v>
      </c>
      <c r="X96" s="232" t="s">
        <v>93</v>
      </c>
      <c r="Y96" s="20" t="s">
        <v>93</v>
      </c>
    </row>
    <row r="97" spans="1:25" ht="30" x14ac:dyDescent="0.25">
      <c r="A97" s="128">
        <v>66</v>
      </c>
      <c r="B97" s="134" t="s">
        <v>122</v>
      </c>
      <c r="C97" s="45" t="s">
        <v>324</v>
      </c>
      <c r="D97" s="150" t="s">
        <v>422</v>
      </c>
      <c r="E97" s="21">
        <v>2</v>
      </c>
      <c r="F97" s="122">
        <f t="shared" si="11"/>
        <v>33</v>
      </c>
      <c r="G97" s="227">
        <v>33</v>
      </c>
      <c r="H97" s="20" t="s">
        <v>93</v>
      </c>
      <c r="I97" s="232" t="s">
        <v>93</v>
      </c>
      <c r="J97" s="232" t="s">
        <v>93</v>
      </c>
      <c r="K97" s="20" t="s">
        <v>93</v>
      </c>
      <c r="L97" s="232" t="s">
        <v>93</v>
      </c>
      <c r="M97" s="242" t="s">
        <v>93</v>
      </c>
      <c r="N97" s="20" t="s">
        <v>93</v>
      </c>
      <c r="O97" s="20" t="s">
        <v>93</v>
      </c>
      <c r="P97" s="232" t="s">
        <v>93</v>
      </c>
      <c r="Q97" s="232" t="s">
        <v>93</v>
      </c>
      <c r="R97" s="232" t="s">
        <v>93</v>
      </c>
      <c r="S97" s="20" t="s">
        <v>93</v>
      </c>
      <c r="T97" s="20" t="s">
        <v>93</v>
      </c>
      <c r="U97" s="20" t="s">
        <v>93</v>
      </c>
      <c r="V97" s="20" t="s">
        <v>93</v>
      </c>
      <c r="W97" s="20" t="s">
        <v>93</v>
      </c>
      <c r="X97" s="232" t="s">
        <v>93</v>
      </c>
      <c r="Y97" s="20" t="s">
        <v>93</v>
      </c>
    </row>
    <row r="98" spans="1:25" ht="60" x14ac:dyDescent="0.25">
      <c r="A98" s="128">
        <v>67</v>
      </c>
      <c r="B98" s="134" t="s">
        <v>32</v>
      </c>
      <c r="C98" s="45" t="s">
        <v>324</v>
      </c>
      <c r="D98" s="150" t="s">
        <v>422</v>
      </c>
      <c r="E98" s="21">
        <v>2</v>
      </c>
      <c r="F98" s="122">
        <f t="shared" si="11"/>
        <v>40</v>
      </c>
      <c r="G98" s="227">
        <v>40</v>
      </c>
      <c r="H98" s="20" t="s">
        <v>93</v>
      </c>
      <c r="I98" s="232" t="s">
        <v>93</v>
      </c>
      <c r="J98" s="232" t="s">
        <v>93</v>
      </c>
      <c r="K98" s="20" t="s">
        <v>93</v>
      </c>
      <c r="L98" s="232" t="s">
        <v>93</v>
      </c>
      <c r="M98" s="242" t="s">
        <v>93</v>
      </c>
      <c r="N98" s="20" t="s">
        <v>93</v>
      </c>
      <c r="O98" s="20" t="s">
        <v>93</v>
      </c>
      <c r="P98" s="232" t="s">
        <v>93</v>
      </c>
      <c r="Q98" s="232" t="s">
        <v>93</v>
      </c>
      <c r="R98" s="232" t="s">
        <v>93</v>
      </c>
      <c r="S98" s="20" t="s">
        <v>93</v>
      </c>
      <c r="T98" s="20" t="s">
        <v>93</v>
      </c>
      <c r="U98" s="20" t="s">
        <v>93</v>
      </c>
      <c r="V98" s="20" t="s">
        <v>93</v>
      </c>
      <c r="W98" s="20" t="s">
        <v>93</v>
      </c>
      <c r="X98" s="232" t="s">
        <v>93</v>
      </c>
      <c r="Y98" s="20" t="s">
        <v>93</v>
      </c>
    </row>
    <row r="99" spans="1:25" ht="75" x14ac:dyDescent="0.25">
      <c r="A99" s="128">
        <v>68</v>
      </c>
      <c r="B99" s="134" t="s">
        <v>123</v>
      </c>
      <c r="C99" s="45" t="s">
        <v>324</v>
      </c>
      <c r="D99" s="150" t="s">
        <v>422</v>
      </c>
      <c r="E99" s="21">
        <v>2</v>
      </c>
      <c r="F99" s="122">
        <f t="shared" si="11"/>
        <v>151</v>
      </c>
      <c r="G99" s="227">
        <v>151</v>
      </c>
      <c r="H99" s="20" t="s">
        <v>93</v>
      </c>
      <c r="I99" s="232" t="s">
        <v>93</v>
      </c>
      <c r="J99" s="232" t="s">
        <v>93</v>
      </c>
      <c r="K99" s="20" t="s">
        <v>93</v>
      </c>
      <c r="L99" s="232" t="s">
        <v>93</v>
      </c>
      <c r="M99" s="242" t="s">
        <v>93</v>
      </c>
      <c r="N99" s="20" t="s">
        <v>93</v>
      </c>
      <c r="O99" s="20" t="s">
        <v>93</v>
      </c>
      <c r="P99" s="232" t="s">
        <v>93</v>
      </c>
      <c r="Q99" s="232" t="s">
        <v>93</v>
      </c>
      <c r="R99" s="232" t="s">
        <v>93</v>
      </c>
      <c r="S99" s="20" t="s">
        <v>93</v>
      </c>
      <c r="T99" s="20" t="s">
        <v>93</v>
      </c>
      <c r="U99" s="20" t="s">
        <v>93</v>
      </c>
      <c r="V99" s="20" t="s">
        <v>93</v>
      </c>
      <c r="W99" s="20" t="s">
        <v>93</v>
      </c>
      <c r="X99" s="232" t="s">
        <v>93</v>
      </c>
      <c r="Y99" s="20" t="s">
        <v>93</v>
      </c>
    </row>
    <row r="100" spans="1:25" ht="75" x14ac:dyDescent="0.25">
      <c r="A100" s="128">
        <v>69</v>
      </c>
      <c r="B100" s="134" t="s">
        <v>178</v>
      </c>
      <c r="C100" s="45" t="s">
        <v>324</v>
      </c>
      <c r="D100" s="150" t="s">
        <v>422</v>
      </c>
      <c r="E100" s="21">
        <v>2</v>
      </c>
      <c r="F100" s="122">
        <f t="shared" si="11"/>
        <v>2377</v>
      </c>
      <c r="G100" s="227">
        <v>2377</v>
      </c>
      <c r="H100" s="20" t="s">
        <v>93</v>
      </c>
      <c r="I100" s="232" t="s">
        <v>93</v>
      </c>
      <c r="J100" s="232" t="s">
        <v>93</v>
      </c>
      <c r="K100" s="20" t="s">
        <v>93</v>
      </c>
      <c r="L100" s="232" t="s">
        <v>93</v>
      </c>
      <c r="M100" s="242" t="s">
        <v>93</v>
      </c>
      <c r="N100" s="20" t="s">
        <v>93</v>
      </c>
      <c r="O100" s="20" t="s">
        <v>93</v>
      </c>
      <c r="P100" s="232" t="s">
        <v>93</v>
      </c>
      <c r="Q100" s="232" t="s">
        <v>93</v>
      </c>
      <c r="R100" s="232" t="s">
        <v>93</v>
      </c>
      <c r="S100" s="20" t="s">
        <v>93</v>
      </c>
      <c r="T100" s="20" t="s">
        <v>93</v>
      </c>
      <c r="U100" s="20" t="s">
        <v>93</v>
      </c>
      <c r="V100" s="20" t="s">
        <v>93</v>
      </c>
      <c r="W100" s="20" t="s">
        <v>93</v>
      </c>
      <c r="X100" s="232" t="s">
        <v>93</v>
      </c>
      <c r="Y100" s="20" t="s">
        <v>93</v>
      </c>
    </row>
    <row r="101" spans="1:25" ht="30" x14ac:dyDescent="0.25">
      <c r="A101" s="128">
        <v>70</v>
      </c>
      <c r="B101" s="134" t="s">
        <v>179</v>
      </c>
      <c r="C101" s="45" t="s">
        <v>324</v>
      </c>
      <c r="D101" s="150" t="s">
        <v>422</v>
      </c>
      <c r="E101" s="21">
        <v>2</v>
      </c>
      <c r="F101" s="122">
        <f t="shared" si="11"/>
        <v>772</v>
      </c>
      <c r="G101" s="227">
        <v>772</v>
      </c>
      <c r="H101" s="20" t="s">
        <v>93</v>
      </c>
      <c r="I101" s="232" t="s">
        <v>93</v>
      </c>
      <c r="J101" s="232" t="s">
        <v>93</v>
      </c>
      <c r="K101" s="20" t="s">
        <v>93</v>
      </c>
      <c r="L101" s="232" t="s">
        <v>93</v>
      </c>
      <c r="M101" s="242" t="s">
        <v>93</v>
      </c>
      <c r="N101" s="20" t="s">
        <v>93</v>
      </c>
      <c r="O101" s="20" t="s">
        <v>93</v>
      </c>
      <c r="P101" s="232" t="s">
        <v>93</v>
      </c>
      <c r="Q101" s="232" t="s">
        <v>93</v>
      </c>
      <c r="R101" s="232" t="s">
        <v>93</v>
      </c>
      <c r="S101" s="20" t="s">
        <v>93</v>
      </c>
      <c r="T101" s="20" t="s">
        <v>93</v>
      </c>
      <c r="U101" s="20" t="s">
        <v>93</v>
      </c>
      <c r="V101" s="20" t="s">
        <v>93</v>
      </c>
      <c r="W101" s="20" t="s">
        <v>93</v>
      </c>
      <c r="X101" s="232" t="s">
        <v>93</v>
      </c>
      <c r="Y101" s="20" t="s">
        <v>93</v>
      </c>
    </row>
    <row r="102" spans="1:25" s="57" customFormat="1" x14ac:dyDescent="0.25">
      <c r="A102" s="146"/>
      <c r="B102" s="130" t="s">
        <v>131</v>
      </c>
      <c r="C102" s="145"/>
      <c r="D102" s="153"/>
      <c r="E102" s="59"/>
      <c r="F102" s="164">
        <f>SUM(F71:F101)</f>
        <v>10465</v>
      </c>
      <c r="G102" s="231">
        <f t="shared" ref="G102:Y102" si="12">SUM(G71:G101)</f>
        <v>10465</v>
      </c>
      <c r="H102" s="164">
        <f t="shared" si="12"/>
        <v>0</v>
      </c>
      <c r="I102" s="231">
        <f t="shared" si="12"/>
        <v>0</v>
      </c>
      <c r="J102" s="231">
        <f t="shared" si="12"/>
        <v>0</v>
      </c>
      <c r="K102" s="164">
        <f t="shared" si="12"/>
        <v>0</v>
      </c>
      <c r="L102" s="231">
        <f t="shared" si="12"/>
        <v>0</v>
      </c>
      <c r="M102" s="245">
        <f t="shared" si="12"/>
        <v>0</v>
      </c>
      <c r="N102" s="164">
        <f t="shared" si="12"/>
        <v>0</v>
      </c>
      <c r="O102" s="164">
        <f t="shared" si="12"/>
        <v>0</v>
      </c>
      <c r="P102" s="231">
        <f t="shared" si="12"/>
        <v>0</v>
      </c>
      <c r="Q102" s="231">
        <f t="shared" si="12"/>
        <v>0</v>
      </c>
      <c r="R102" s="231">
        <f t="shared" si="12"/>
        <v>0</v>
      </c>
      <c r="S102" s="164">
        <f t="shared" si="12"/>
        <v>0</v>
      </c>
      <c r="T102" s="164">
        <f t="shared" si="12"/>
        <v>0</v>
      </c>
      <c r="U102" s="164">
        <f t="shared" si="12"/>
        <v>0</v>
      </c>
      <c r="V102" s="164">
        <f t="shared" si="12"/>
        <v>0</v>
      </c>
      <c r="W102" s="164">
        <f t="shared" si="12"/>
        <v>0</v>
      </c>
      <c r="X102" s="231">
        <f t="shared" si="12"/>
        <v>0</v>
      </c>
      <c r="Y102" s="164">
        <f t="shared" si="12"/>
        <v>0</v>
      </c>
    </row>
    <row r="103" spans="1:25" ht="21.75" customHeight="1" x14ac:dyDescent="0.25">
      <c r="A103" s="128"/>
      <c r="B103" s="295" t="s">
        <v>215</v>
      </c>
      <c r="C103" s="296"/>
      <c r="D103" s="296"/>
      <c r="E103" s="296"/>
      <c r="F103" s="296"/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7"/>
    </row>
    <row r="104" spans="1:25" ht="42.75" customHeight="1" x14ac:dyDescent="0.25">
      <c r="A104" s="128">
        <v>71</v>
      </c>
      <c r="B104" s="133" t="s">
        <v>486</v>
      </c>
      <c r="C104" s="45" t="s">
        <v>323</v>
      </c>
      <c r="D104" s="150" t="s">
        <v>423</v>
      </c>
      <c r="E104" s="21" t="s">
        <v>93</v>
      </c>
      <c r="F104" s="122">
        <f t="shared" ref="F104:F107" si="13">SUM(G104:Y104)</f>
        <v>0</v>
      </c>
      <c r="G104" s="227">
        <v>0</v>
      </c>
      <c r="H104" s="122">
        <v>0</v>
      </c>
      <c r="I104" s="227">
        <v>0</v>
      </c>
      <c r="J104" s="227">
        <v>0</v>
      </c>
      <c r="K104" s="122">
        <v>0</v>
      </c>
      <c r="L104" s="227">
        <v>0</v>
      </c>
      <c r="M104" s="240">
        <v>0</v>
      </c>
      <c r="N104" s="122">
        <v>0</v>
      </c>
      <c r="O104" s="122">
        <v>0</v>
      </c>
      <c r="P104" s="227">
        <v>0</v>
      </c>
      <c r="Q104" s="227">
        <v>0</v>
      </c>
      <c r="R104" s="227">
        <v>0</v>
      </c>
      <c r="S104" s="122">
        <v>0</v>
      </c>
      <c r="T104" s="122">
        <v>0</v>
      </c>
      <c r="U104" s="122">
        <v>0</v>
      </c>
      <c r="V104" s="122">
        <v>0</v>
      </c>
      <c r="W104" s="122">
        <v>0</v>
      </c>
      <c r="X104" s="227">
        <v>0</v>
      </c>
      <c r="Y104" s="122">
        <v>0</v>
      </c>
    </row>
    <row r="105" spans="1:25" ht="30.75" customHeight="1" x14ac:dyDescent="0.25">
      <c r="A105" s="128">
        <v>72</v>
      </c>
      <c r="B105" s="133" t="s">
        <v>480</v>
      </c>
      <c r="C105" s="45" t="s">
        <v>323</v>
      </c>
      <c r="D105" s="150" t="s">
        <v>423</v>
      </c>
      <c r="E105" s="21" t="s">
        <v>93</v>
      </c>
      <c r="F105" s="122">
        <f t="shared" si="13"/>
        <v>1</v>
      </c>
      <c r="G105" s="227">
        <v>1</v>
      </c>
      <c r="H105" s="122">
        <v>0</v>
      </c>
      <c r="I105" s="227">
        <v>0</v>
      </c>
      <c r="J105" s="227">
        <v>0</v>
      </c>
      <c r="K105" s="122">
        <v>0</v>
      </c>
      <c r="L105" s="227">
        <v>0</v>
      </c>
      <c r="M105" s="240">
        <v>0</v>
      </c>
      <c r="N105" s="122">
        <v>0</v>
      </c>
      <c r="O105" s="122">
        <v>0</v>
      </c>
      <c r="P105" s="227">
        <v>0</v>
      </c>
      <c r="Q105" s="227">
        <v>0</v>
      </c>
      <c r="R105" s="227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227">
        <v>0</v>
      </c>
      <c r="Y105" s="122">
        <v>0</v>
      </c>
    </row>
    <row r="106" spans="1:25" ht="45" customHeight="1" x14ac:dyDescent="0.25">
      <c r="A106" s="128">
        <v>73</v>
      </c>
      <c r="B106" s="133" t="s">
        <v>523</v>
      </c>
      <c r="C106" s="45" t="s">
        <v>323</v>
      </c>
      <c r="D106" s="150" t="s">
        <v>483</v>
      </c>
      <c r="E106" s="21" t="s">
        <v>93</v>
      </c>
      <c r="F106" s="122">
        <f t="shared" si="13"/>
        <v>0</v>
      </c>
      <c r="G106" s="227">
        <v>0</v>
      </c>
      <c r="H106" s="122">
        <v>0</v>
      </c>
      <c r="I106" s="227">
        <v>0</v>
      </c>
      <c r="J106" s="227">
        <v>0</v>
      </c>
      <c r="K106" s="122">
        <v>0</v>
      </c>
      <c r="L106" s="227">
        <v>0</v>
      </c>
      <c r="M106" s="240">
        <v>0</v>
      </c>
      <c r="N106" s="122">
        <v>0</v>
      </c>
      <c r="O106" s="122">
        <v>0</v>
      </c>
      <c r="P106" s="227">
        <v>0</v>
      </c>
      <c r="Q106" s="227">
        <v>0</v>
      </c>
      <c r="R106" s="227">
        <v>0</v>
      </c>
      <c r="S106" s="122">
        <v>0</v>
      </c>
      <c r="T106" s="122">
        <v>0</v>
      </c>
      <c r="U106" s="122">
        <v>0</v>
      </c>
      <c r="V106" s="122">
        <v>0</v>
      </c>
      <c r="W106" s="122">
        <v>0</v>
      </c>
      <c r="X106" s="227">
        <v>0</v>
      </c>
      <c r="Y106" s="122">
        <v>0</v>
      </c>
    </row>
    <row r="107" spans="1:25" ht="47.25" customHeight="1" x14ac:dyDescent="0.25">
      <c r="A107" s="128">
        <v>74</v>
      </c>
      <c r="B107" s="133" t="s">
        <v>522</v>
      </c>
      <c r="C107" s="45" t="s">
        <v>323</v>
      </c>
      <c r="D107" s="150" t="s">
        <v>483</v>
      </c>
      <c r="E107" s="21" t="s">
        <v>93</v>
      </c>
      <c r="F107" s="122">
        <f t="shared" si="13"/>
        <v>0</v>
      </c>
      <c r="G107" s="227">
        <v>0</v>
      </c>
      <c r="H107" s="122">
        <v>0</v>
      </c>
      <c r="I107" s="227">
        <v>0</v>
      </c>
      <c r="J107" s="227">
        <v>0</v>
      </c>
      <c r="K107" s="122">
        <v>0</v>
      </c>
      <c r="L107" s="227">
        <v>0</v>
      </c>
      <c r="M107" s="240">
        <v>0</v>
      </c>
      <c r="N107" s="122">
        <v>0</v>
      </c>
      <c r="O107" s="122">
        <v>0</v>
      </c>
      <c r="P107" s="227">
        <v>0</v>
      </c>
      <c r="Q107" s="227">
        <v>0</v>
      </c>
      <c r="R107" s="227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227">
        <v>0</v>
      </c>
      <c r="Y107" s="122">
        <v>0</v>
      </c>
    </row>
    <row r="108" spans="1:25" ht="80.25" customHeight="1" x14ac:dyDescent="0.25">
      <c r="A108" s="128">
        <v>75</v>
      </c>
      <c r="B108" s="133" t="s">
        <v>521</v>
      </c>
      <c r="C108" s="45" t="s">
        <v>323</v>
      </c>
      <c r="D108" s="150" t="s">
        <v>483</v>
      </c>
      <c r="E108" s="21" t="s">
        <v>93</v>
      </c>
      <c r="F108" s="122">
        <f t="shared" si="11"/>
        <v>0</v>
      </c>
      <c r="G108" s="227">
        <v>0</v>
      </c>
      <c r="H108" s="122">
        <v>0</v>
      </c>
      <c r="I108" s="227">
        <v>0</v>
      </c>
      <c r="J108" s="227">
        <v>0</v>
      </c>
      <c r="K108" s="122">
        <v>0</v>
      </c>
      <c r="L108" s="227">
        <v>0</v>
      </c>
      <c r="M108" s="240">
        <v>0</v>
      </c>
      <c r="N108" s="122">
        <v>0</v>
      </c>
      <c r="O108" s="122">
        <v>0</v>
      </c>
      <c r="P108" s="227">
        <v>0</v>
      </c>
      <c r="Q108" s="227">
        <v>0</v>
      </c>
      <c r="R108" s="227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227">
        <v>0</v>
      </c>
      <c r="Y108" s="122">
        <v>0</v>
      </c>
    </row>
    <row r="109" spans="1:25" ht="81.75" customHeight="1" x14ac:dyDescent="0.25">
      <c r="A109" s="128">
        <v>76</v>
      </c>
      <c r="B109" s="133" t="s">
        <v>520</v>
      </c>
      <c r="C109" s="45" t="s">
        <v>323</v>
      </c>
      <c r="D109" s="150" t="s">
        <v>483</v>
      </c>
      <c r="E109" s="21" t="s">
        <v>93</v>
      </c>
      <c r="F109" s="122">
        <f t="shared" si="11"/>
        <v>0</v>
      </c>
      <c r="G109" s="227">
        <v>0</v>
      </c>
      <c r="H109" s="122">
        <v>0</v>
      </c>
      <c r="I109" s="227">
        <v>0</v>
      </c>
      <c r="J109" s="227">
        <v>0</v>
      </c>
      <c r="K109" s="122">
        <v>0</v>
      </c>
      <c r="L109" s="227">
        <v>0</v>
      </c>
      <c r="M109" s="240">
        <v>0</v>
      </c>
      <c r="N109" s="122">
        <v>0</v>
      </c>
      <c r="O109" s="122">
        <v>0</v>
      </c>
      <c r="P109" s="227">
        <v>0</v>
      </c>
      <c r="Q109" s="227">
        <v>0</v>
      </c>
      <c r="R109" s="227">
        <v>0</v>
      </c>
      <c r="S109" s="122">
        <v>0</v>
      </c>
      <c r="T109" s="122">
        <v>0</v>
      </c>
      <c r="U109" s="122">
        <v>0</v>
      </c>
      <c r="V109" s="122">
        <v>0</v>
      </c>
      <c r="W109" s="122">
        <v>0</v>
      </c>
      <c r="X109" s="227">
        <v>0</v>
      </c>
      <c r="Y109" s="122">
        <v>0</v>
      </c>
    </row>
    <row r="110" spans="1:25" s="57" customFormat="1" ht="22.5" customHeight="1" x14ac:dyDescent="0.25">
      <c r="A110" s="146"/>
      <c r="B110" s="130" t="s">
        <v>131</v>
      </c>
      <c r="C110" s="145"/>
      <c r="D110" s="153"/>
      <c r="E110" s="59"/>
      <c r="F110" s="149">
        <f>SUM(F104:F109)</f>
        <v>1</v>
      </c>
      <c r="G110" s="228">
        <f>SUM(G104:G109)</f>
        <v>1</v>
      </c>
      <c r="H110" s="149">
        <f t="shared" ref="H110:Y110" si="14">SUM(H104:H109)</f>
        <v>0</v>
      </c>
      <c r="I110" s="228">
        <f t="shared" si="14"/>
        <v>0</v>
      </c>
      <c r="J110" s="228">
        <f t="shared" si="14"/>
        <v>0</v>
      </c>
      <c r="K110" s="149">
        <f t="shared" si="14"/>
        <v>0</v>
      </c>
      <c r="L110" s="228">
        <f t="shared" si="14"/>
        <v>0</v>
      </c>
      <c r="M110" s="241">
        <f t="shared" si="14"/>
        <v>0</v>
      </c>
      <c r="N110" s="149">
        <f t="shared" si="14"/>
        <v>0</v>
      </c>
      <c r="O110" s="149">
        <f t="shared" si="14"/>
        <v>0</v>
      </c>
      <c r="P110" s="228">
        <f t="shared" si="14"/>
        <v>0</v>
      </c>
      <c r="Q110" s="228">
        <f t="shared" si="14"/>
        <v>0</v>
      </c>
      <c r="R110" s="228">
        <f t="shared" si="14"/>
        <v>0</v>
      </c>
      <c r="S110" s="149">
        <f t="shared" si="14"/>
        <v>0</v>
      </c>
      <c r="T110" s="149">
        <f t="shared" si="14"/>
        <v>0</v>
      </c>
      <c r="U110" s="149">
        <f t="shared" si="14"/>
        <v>0</v>
      </c>
      <c r="V110" s="149">
        <f t="shared" si="14"/>
        <v>0</v>
      </c>
      <c r="W110" s="149">
        <f t="shared" si="14"/>
        <v>0</v>
      </c>
      <c r="X110" s="228">
        <f t="shared" si="14"/>
        <v>0</v>
      </c>
      <c r="Y110" s="149">
        <f t="shared" si="14"/>
        <v>0</v>
      </c>
    </row>
    <row r="111" spans="1:25" ht="21.75" customHeight="1" x14ac:dyDescent="0.25">
      <c r="A111" s="128"/>
      <c r="B111" s="295" t="s">
        <v>351</v>
      </c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6"/>
      <c r="Y111" s="297"/>
    </row>
    <row r="112" spans="1:25" ht="55.5" customHeight="1" x14ac:dyDescent="0.25">
      <c r="A112" s="128">
        <v>77</v>
      </c>
      <c r="B112" s="131" t="s">
        <v>352</v>
      </c>
      <c r="C112" s="45" t="s">
        <v>323</v>
      </c>
      <c r="D112" s="150" t="s">
        <v>424</v>
      </c>
      <c r="E112" s="21">
        <v>2</v>
      </c>
      <c r="F112" s="122">
        <f t="shared" si="11"/>
        <v>51</v>
      </c>
      <c r="G112" s="227">
        <v>1</v>
      </c>
      <c r="H112" s="122">
        <v>27</v>
      </c>
      <c r="I112" s="227">
        <v>0</v>
      </c>
      <c r="J112" s="227">
        <v>2</v>
      </c>
      <c r="K112" s="122">
        <v>4</v>
      </c>
      <c r="L112" s="227">
        <v>3</v>
      </c>
      <c r="M112" s="240">
        <v>4</v>
      </c>
      <c r="N112" s="122">
        <v>1</v>
      </c>
      <c r="O112" s="122">
        <v>0</v>
      </c>
      <c r="P112" s="227">
        <v>4</v>
      </c>
      <c r="Q112" s="227">
        <v>0</v>
      </c>
      <c r="R112" s="227">
        <v>2</v>
      </c>
      <c r="S112" s="122">
        <v>3</v>
      </c>
      <c r="T112" s="122">
        <v>0</v>
      </c>
      <c r="U112" s="122">
        <v>0</v>
      </c>
      <c r="V112" s="122">
        <v>0</v>
      </c>
      <c r="W112" s="122">
        <v>0</v>
      </c>
      <c r="X112" s="227">
        <v>0</v>
      </c>
      <c r="Y112" s="122">
        <v>0</v>
      </c>
    </row>
    <row r="113" spans="1:25" s="57" customFormat="1" ht="18" customHeight="1" x14ac:dyDescent="0.25">
      <c r="A113" s="146"/>
      <c r="B113" s="130" t="s">
        <v>131</v>
      </c>
      <c r="C113" s="145"/>
      <c r="D113" s="153"/>
      <c r="E113" s="59"/>
      <c r="F113" s="149">
        <f>SUM(F112)</f>
        <v>51</v>
      </c>
      <c r="G113" s="228">
        <f t="shared" ref="G113:Y113" si="15">SUM(G112)</f>
        <v>1</v>
      </c>
      <c r="H113" s="149">
        <f t="shared" si="15"/>
        <v>27</v>
      </c>
      <c r="I113" s="228">
        <f t="shared" si="15"/>
        <v>0</v>
      </c>
      <c r="J113" s="228">
        <f t="shared" si="15"/>
        <v>2</v>
      </c>
      <c r="K113" s="149">
        <f t="shared" si="15"/>
        <v>4</v>
      </c>
      <c r="L113" s="228">
        <f t="shared" si="15"/>
        <v>3</v>
      </c>
      <c r="M113" s="241">
        <f t="shared" si="15"/>
        <v>4</v>
      </c>
      <c r="N113" s="149">
        <f t="shared" si="15"/>
        <v>1</v>
      </c>
      <c r="O113" s="149">
        <f t="shared" si="15"/>
        <v>0</v>
      </c>
      <c r="P113" s="228">
        <f t="shared" si="15"/>
        <v>4</v>
      </c>
      <c r="Q113" s="228">
        <f t="shared" si="15"/>
        <v>0</v>
      </c>
      <c r="R113" s="228">
        <f t="shared" si="15"/>
        <v>2</v>
      </c>
      <c r="S113" s="149">
        <f t="shared" si="15"/>
        <v>3</v>
      </c>
      <c r="T113" s="149">
        <f t="shared" si="15"/>
        <v>0</v>
      </c>
      <c r="U113" s="149">
        <f t="shared" si="15"/>
        <v>0</v>
      </c>
      <c r="V113" s="149">
        <f t="shared" si="15"/>
        <v>0</v>
      </c>
      <c r="W113" s="149">
        <f t="shared" si="15"/>
        <v>0</v>
      </c>
      <c r="X113" s="228">
        <f t="shared" si="15"/>
        <v>0</v>
      </c>
      <c r="Y113" s="149">
        <f t="shared" si="15"/>
        <v>0</v>
      </c>
    </row>
    <row r="114" spans="1:25" s="57" customFormat="1" ht="18" customHeight="1" x14ac:dyDescent="0.25">
      <c r="A114" s="146"/>
      <c r="B114" s="130" t="s">
        <v>134</v>
      </c>
      <c r="C114" s="145"/>
      <c r="D114" s="153"/>
      <c r="E114" s="59"/>
      <c r="F114" s="149">
        <f>F113+F110+F102</f>
        <v>10517</v>
      </c>
      <c r="G114" s="228">
        <f>G113+G110+G102</f>
        <v>10467</v>
      </c>
      <c r="H114" s="149">
        <f t="shared" ref="H114:Y114" si="16">H113+H110+H102</f>
        <v>27</v>
      </c>
      <c r="I114" s="228">
        <f t="shared" si="16"/>
        <v>0</v>
      </c>
      <c r="J114" s="228">
        <f t="shared" si="16"/>
        <v>2</v>
      </c>
      <c r="K114" s="149">
        <f t="shared" si="16"/>
        <v>4</v>
      </c>
      <c r="L114" s="228">
        <f t="shared" si="16"/>
        <v>3</v>
      </c>
      <c r="M114" s="241">
        <f t="shared" si="16"/>
        <v>4</v>
      </c>
      <c r="N114" s="149">
        <f t="shared" si="16"/>
        <v>1</v>
      </c>
      <c r="O114" s="149">
        <f t="shared" si="16"/>
        <v>0</v>
      </c>
      <c r="P114" s="228">
        <f t="shared" si="16"/>
        <v>4</v>
      </c>
      <c r="Q114" s="228">
        <f t="shared" si="16"/>
        <v>0</v>
      </c>
      <c r="R114" s="228">
        <f t="shared" si="16"/>
        <v>2</v>
      </c>
      <c r="S114" s="149">
        <f t="shared" si="16"/>
        <v>3</v>
      </c>
      <c r="T114" s="149">
        <f t="shared" si="16"/>
        <v>0</v>
      </c>
      <c r="U114" s="149">
        <f t="shared" si="16"/>
        <v>0</v>
      </c>
      <c r="V114" s="149">
        <f t="shared" si="16"/>
        <v>0</v>
      </c>
      <c r="W114" s="149">
        <f t="shared" si="16"/>
        <v>0</v>
      </c>
      <c r="X114" s="228">
        <f t="shared" si="16"/>
        <v>0</v>
      </c>
      <c r="Y114" s="149">
        <f t="shared" si="16"/>
        <v>0</v>
      </c>
    </row>
    <row r="115" spans="1:25" ht="15" customHeight="1" x14ac:dyDescent="0.25">
      <c r="A115" s="128"/>
      <c r="B115" s="285" t="s">
        <v>17</v>
      </c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  <c r="X115" s="286"/>
      <c r="Y115" s="287"/>
    </row>
    <row r="116" spans="1:25" ht="15" customHeight="1" x14ac:dyDescent="0.25">
      <c r="A116" s="128"/>
      <c r="B116" s="295" t="s">
        <v>22</v>
      </c>
      <c r="C116" s="296"/>
      <c r="D116" s="296"/>
      <c r="E116" s="296"/>
      <c r="F116" s="296"/>
      <c r="G116" s="296"/>
      <c r="H116" s="296"/>
      <c r="I116" s="296"/>
      <c r="J116" s="296"/>
      <c r="K116" s="296"/>
      <c r="L116" s="296"/>
      <c r="M116" s="296"/>
      <c r="N116" s="296"/>
      <c r="O116" s="296"/>
      <c r="P116" s="296"/>
      <c r="Q116" s="296"/>
      <c r="R116" s="296"/>
      <c r="S116" s="296"/>
      <c r="T116" s="296"/>
      <c r="U116" s="296"/>
      <c r="V116" s="296"/>
      <c r="W116" s="296"/>
      <c r="X116" s="296"/>
      <c r="Y116" s="297"/>
    </row>
    <row r="117" spans="1:25" ht="75" x14ac:dyDescent="0.25">
      <c r="A117" s="128">
        <v>78</v>
      </c>
      <c r="B117" s="131" t="s">
        <v>174</v>
      </c>
      <c r="C117" s="20" t="s">
        <v>19</v>
      </c>
      <c r="D117" s="150" t="s">
        <v>425</v>
      </c>
      <c r="E117" s="21">
        <v>2</v>
      </c>
      <c r="F117" s="122">
        <f t="shared" ref="F117:F121" si="17">SUM(G117:Y117)</f>
        <v>0</v>
      </c>
      <c r="G117" s="227">
        <v>0</v>
      </c>
      <c r="H117" s="20" t="s">
        <v>93</v>
      </c>
      <c r="I117" s="232" t="s">
        <v>93</v>
      </c>
      <c r="J117" s="232" t="s">
        <v>93</v>
      </c>
      <c r="K117" s="20" t="s">
        <v>93</v>
      </c>
      <c r="L117" s="232" t="s">
        <v>93</v>
      </c>
      <c r="M117" s="242" t="s">
        <v>93</v>
      </c>
      <c r="N117" s="20" t="s">
        <v>93</v>
      </c>
      <c r="O117" s="20" t="s">
        <v>93</v>
      </c>
      <c r="P117" s="232" t="s">
        <v>93</v>
      </c>
      <c r="Q117" s="232" t="s">
        <v>93</v>
      </c>
      <c r="R117" s="232" t="s">
        <v>93</v>
      </c>
      <c r="S117" s="20" t="s">
        <v>93</v>
      </c>
      <c r="T117" s="20" t="s">
        <v>93</v>
      </c>
      <c r="U117" s="20" t="s">
        <v>93</v>
      </c>
      <c r="V117" s="20" t="s">
        <v>93</v>
      </c>
      <c r="W117" s="20" t="s">
        <v>93</v>
      </c>
      <c r="X117" s="232" t="s">
        <v>93</v>
      </c>
      <c r="Y117" s="20" t="s">
        <v>93</v>
      </c>
    </row>
    <row r="118" spans="1:25" ht="60" x14ac:dyDescent="0.25">
      <c r="A118" s="128">
        <v>79</v>
      </c>
      <c r="B118" s="131" t="s">
        <v>172</v>
      </c>
      <c r="C118" s="20" t="s">
        <v>19</v>
      </c>
      <c r="D118" s="150" t="s">
        <v>425</v>
      </c>
      <c r="E118" s="21">
        <v>2</v>
      </c>
      <c r="F118" s="122">
        <f t="shared" si="17"/>
        <v>0</v>
      </c>
      <c r="G118" s="227">
        <v>0</v>
      </c>
      <c r="H118" s="20" t="s">
        <v>93</v>
      </c>
      <c r="I118" s="232" t="s">
        <v>93</v>
      </c>
      <c r="J118" s="232" t="s">
        <v>93</v>
      </c>
      <c r="K118" s="20" t="s">
        <v>93</v>
      </c>
      <c r="L118" s="232" t="s">
        <v>93</v>
      </c>
      <c r="M118" s="242" t="s">
        <v>93</v>
      </c>
      <c r="N118" s="20" t="s">
        <v>93</v>
      </c>
      <c r="O118" s="20" t="s">
        <v>93</v>
      </c>
      <c r="P118" s="232" t="s">
        <v>93</v>
      </c>
      <c r="Q118" s="232" t="s">
        <v>93</v>
      </c>
      <c r="R118" s="232" t="s">
        <v>93</v>
      </c>
      <c r="S118" s="20" t="s">
        <v>93</v>
      </c>
      <c r="T118" s="20" t="s">
        <v>93</v>
      </c>
      <c r="U118" s="20" t="s">
        <v>93</v>
      </c>
      <c r="V118" s="20" t="s">
        <v>93</v>
      </c>
      <c r="W118" s="20" t="s">
        <v>93</v>
      </c>
      <c r="X118" s="232" t="s">
        <v>93</v>
      </c>
      <c r="Y118" s="20" t="s">
        <v>93</v>
      </c>
    </row>
    <row r="119" spans="1:25" ht="60" x14ac:dyDescent="0.25">
      <c r="A119" s="128">
        <v>80</v>
      </c>
      <c r="B119" s="131" t="s">
        <v>173</v>
      </c>
      <c r="C119" s="20" t="s">
        <v>19</v>
      </c>
      <c r="D119" s="150" t="s">
        <v>425</v>
      </c>
      <c r="E119" s="21">
        <v>2</v>
      </c>
      <c r="F119" s="122">
        <f t="shared" si="17"/>
        <v>0</v>
      </c>
      <c r="G119" s="227">
        <v>0</v>
      </c>
      <c r="H119" s="20" t="s">
        <v>93</v>
      </c>
      <c r="I119" s="232" t="s">
        <v>93</v>
      </c>
      <c r="J119" s="232" t="s">
        <v>93</v>
      </c>
      <c r="K119" s="20" t="s">
        <v>93</v>
      </c>
      <c r="L119" s="232" t="s">
        <v>93</v>
      </c>
      <c r="M119" s="242" t="s">
        <v>93</v>
      </c>
      <c r="N119" s="20" t="s">
        <v>93</v>
      </c>
      <c r="O119" s="20" t="s">
        <v>93</v>
      </c>
      <c r="P119" s="232" t="s">
        <v>93</v>
      </c>
      <c r="Q119" s="232" t="s">
        <v>93</v>
      </c>
      <c r="R119" s="232" t="s">
        <v>93</v>
      </c>
      <c r="S119" s="20" t="s">
        <v>93</v>
      </c>
      <c r="T119" s="20" t="s">
        <v>93</v>
      </c>
      <c r="U119" s="20" t="s">
        <v>93</v>
      </c>
      <c r="V119" s="20" t="s">
        <v>93</v>
      </c>
      <c r="W119" s="20" t="s">
        <v>93</v>
      </c>
      <c r="X119" s="232" t="s">
        <v>93</v>
      </c>
      <c r="Y119" s="20" t="s">
        <v>93</v>
      </c>
    </row>
    <row r="120" spans="1:25" ht="48" x14ac:dyDescent="0.25">
      <c r="A120" s="128">
        <v>81</v>
      </c>
      <c r="B120" s="131" t="s">
        <v>175</v>
      </c>
      <c r="C120" s="20" t="s">
        <v>19</v>
      </c>
      <c r="D120" s="150" t="s">
        <v>425</v>
      </c>
      <c r="E120" s="21">
        <v>2</v>
      </c>
      <c r="F120" s="122">
        <f t="shared" si="17"/>
        <v>0</v>
      </c>
      <c r="G120" s="227">
        <v>0</v>
      </c>
      <c r="H120" s="20" t="s">
        <v>93</v>
      </c>
      <c r="I120" s="232" t="s">
        <v>93</v>
      </c>
      <c r="J120" s="232" t="s">
        <v>93</v>
      </c>
      <c r="K120" s="20" t="s">
        <v>93</v>
      </c>
      <c r="L120" s="232" t="s">
        <v>93</v>
      </c>
      <c r="M120" s="242" t="s">
        <v>93</v>
      </c>
      <c r="N120" s="20" t="s">
        <v>93</v>
      </c>
      <c r="O120" s="20" t="s">
        <v>93</v>
      </c>
      <c r="P120" s="232" t="s">
        <v>93</v>
      </c>
      <c r="Q120" s="232" t="s">
        <v>93</v>
      </c>
      <c r="R120" s="232" t="s">
        <v>93</v>
      </c>
      <c r="S120" s="20" t="s">
        <v>93</v>
      </c>
      <c r="T120" s="20" t="s">
        <v>93</v>
      </c>
      <c r="U120" s="20" t="s">
        <v>93</v>
      </c>
      <c r="V120" s="20" t="s">
        <v>93</v>
      </c>
      <c r="W120" s="20" t="s">
        <v>93</v>
      </c>
      <c r="X120" s="232" t="s">
        <v>93</v>
      </c>
      <c r="Y120" s="20" t="s">
        <v>93</v>
      </c>
    </row>
    <row r="121" spans="1:25" ht="60" x14ac:dyDescent="0.25">
      <c r="A121" s="128">
        <v>82</v>
      </c>
      <c r="B121" s="131" t="s">
        <v>171</v>
      </c>
      <c r="C121" s="20" t="s">
        <v>19</v>
      </c>
      <c r="D121" s="150" t="s">
        <v>425</v>
      </c>
      <c r="E121" s="21">
        <v>2</v>
      </c>
      <c r="F121" s="122">
        <f t="shared" si="17"/>
        <v>0</v>
      </c>
      <c r="G121" s="227">
        <v>0</v>
      </c>
      <c r="H121" s="20" t="s">
        <v>93</v>
      </c>
      <c r="I121" s="232" t="s">
        <v>93</v>
      </c>
      <c r="J121" s="232" t="s">
        <v>93</v>
      </c>
      <c r="K121" s="20" t="s">
        <v>93</v>
      </c>
      <c r="L121" s="232" t="s">
        <v>93</v>
      </c>
      <c r="M121" s="242" t="s">
        <v>93</v>
      </c>
      <c r="N121" s="20" t="s">
        <v>93</v>
      </c>
      <c r="O121" s="20" t="s">
        <v>93</v>
      </c>
      <c r="P121" s="232" t="s">
        <v>93</v>
      </c>
      <c r="Q121" s="232" t="s">
        <v>93</v>
      </c>
      <c r="R121" s="232" t="s">
        <v>93</v>
      </c>
      <c r="S121" s="20" t="s">
        <v>93</v>
      </c>
      <c r="T121" s="20" t="s">
        <v>93</v>
      </c>
      <c r="U121" s="20" t="s">
        <v>93</v>
      </c>
      <c r="V121" s="20" t="s">
        <v>93</v>
      </c>
      <c r="W121" s="20" t="s">
        <v>93</v>
      </c>
      <c r="X121" s="232" t="s">
        <v>93</v>
      </c>
      <c r="Y121" s="20" t="s">
        <v>93</v>
      </c>
    </row>
    <row r="122" spans="1:25" s="57" customFormat="1" x14ac:dyDescent="0.25">
      <c r="A122" s="146"/>
      <c r="B122" s="130" t="s">
        <v>131</v>
      </c>
      <c r="C122" s="145"/>
      <c r="D122" s="153"/>
      <c r="E122" s="59"/>
      <c r="F122" s="149">
        <f>SUM(F117:F121)</f>
        <v>0</v>
      </c>
      <c r="G122" s="228">
        <f t="shared" ref="G122:Y122" si="18">SUM(G117:G121)</f>
        <v>0</v>
      </c>
      <c r="H122" s="149">
        <f t="shared" si="18"/>
        <v>0</v>
      </c>
      <c r="I122" s="228">
        <f t="shared" si="18"/>
        <v>0</v>
      </c>
      <c r="J122" s="228">
        <f t="shared" si="18"/>
        <v>0</v>
      </c>
      <c r="K122" s="149">
        <f t="shared" si="18"/>
        <v>0</v>
      </c>
      <c r="L122" s="228">
        <f t="shared" si="18"/>
        <v>0</v>
      </c>
      <c r="M122" s="241">
        <f t="shared" si="18"/>
        <v>0</v>
      </c>
      <c r="N122" s="149">
        <f t="shared" si="18"/>
        <v>0</v>
      </c>
      <c r="O122" s="149">
        <f t="shared" si="18"/>
        <v>0</v>
      </c>
      <c r="P122" s="228">
        <f t="shared" si="18"/>
        <v>0</v>
      </c>
      <c r="Q122" s="228">
        <f t="shared" si="18"/>
        <v>0</v>
      </c>
      <c r="R122" s="228">
        <f t="shared" si="18"/>
        <v>0</v>
      </c>
      <c r="S122" s="149">
        <f t="shared" si="18"/>
        <v>0</v>
      </c>
      <c r="T122" s="149">
        <f t="shared" si="18"/>
        <v>0</v>
      </c>
      <c r="U122" s="149">
        <f t="shared" si="18"/>
        <v>0</v>
      </c>
      <c r="V122" s="149">
        <f t="shared" si="18"/>
        <v>0</v>
      </c>
      <c r="W122" s="149">
        <f t="shared" si="18"/>
        <v>0</v>
      </c>
      <c r="X122" s="228">
        <f t="shared" si="18"/>
        <v>0</v>
      </c>
      <c r="Y122" s="149">
        <f t="shared" si="18"/>
        <v>0</v>
      </c>
    </row>
    <row r="123" spans="1:25" ht="15" customHeight="1" x14ac:dyDescent="0.25">
      <c r="A123" s="121"/>
      <c r="B123" s="295" t="s">
        <v>124</v>
      </c>
      <c r="C123" s="296"/>
      <c r="D123" s="296"/>
      <c r="E123" s="296"/>
      <c r="F123" s="296"/>
      <c r="G123" s="296"/>
      <c r="H123" s="296"/>
      <c r="I123" s="296"/>
      <c r="J123" s="296"/>
      <c r="K123" s="296"/>
      <c r="L123" s="296"/>
      <c r="M123" s="296"/>
      <c r="N123" s="296"/>
      <c r="O123" s="296"/>
      <c r="P123" s="296"/>
      <c r="Q123" s="296"/>
      <c r="R123" s="296"/>
      <c r="S123" s="296"/>
      <c r="T123" s="296"/>
      <c r="U123" s="296"/>
      <c r="V123" s="296"/>
      <c r="W123" s="296"/>
      <c r="X123" s="296"/>
      <c r="Y123" s="297"/>
    </row>
    <row r="124" spans="1:25" ht="48" x14ac:dyDescent="0.25">
      <c r="A124" s="128">
        <v>83</v>
      </c>
      <c r="B124" s="127" t="s">
        <v>208</v>
      </c>
      <c r="C124" s="20" t="s">
        <v>19</v>
      </c>
      <c r="D124" s="150" t="s">
        <v>427</v>
      </c>
      <c r="E124" s="21">
        <v>1</v>
      </c>
      <c r="F124" s="122">
        <f t="shared" ref="F124:F139" si="19">SUM(G124:Y124)</f>
        <v>1505</v>
      </c>
      <c r="G124" s="227">
        <v>750</v>
      </c>
      <c r="H124" s="122">
        <v>221</v>
      </c>
      <c r="I124" s="227">
        <v>238</v>
      </c>
      <c r="J124" s="227">
        <v>126</v>
      </c>
      <c r="K124" s="122">
        <v>3</v>
      </c>
      <c r="L124" s="227">
        <v>2</v>
      </c>
      <c r="M124" s="240">
        <v>0</v>
      </c>
      <c r="N124" s="122">
        <v>0</v>
      </c>
      <c r="O124" s="122">
        <v>0</v>
      </c>
      <c r="P124" s="227">
        <v>48</v>
      </c>
      <c r="Q124" s="227">
        <v>0</v>
      </c>
      <c r="R124" s="227">
        <v>0</v>
      </c>
      <c r="S124" s="122">
        <v>117</v>
      </c>
      <c r="T124" s="122">
        <v>0</v>
      </c>
      <c r="U124" s="122">
        <v>0</v>
      </c>
      <c r="V124" s="122">
        <v>0</v>
      </c>
      <c r="W124" s="122">
        <v>0</v>
      </c>
      <c r="X124" s="227">
        <v>0</v>
      </c>
      <c r="Y124" s="122">
        <v>0</v>
      </c>
    </row>
    <row r="125" spans="1:25" ht="48" x14ac:dyDescent="0.25">
      <c r="A125" s="128">
        <v>84</v>
      </c>
      <c r="B125" s="127" t="s">
        <v>209</v>
      </c>
      <c r="C125" s="20" t="s">
        <v>19</v>
      </c>
      <c r="D125" s="150" t="s">
        <v>427</v>
      </c>
      <c r="E125" s="21">
        <v>1</v>
      </c>
      <c r="F125" s="122">
        <f t="shared" si="19"/>
        <v>1636</v>
      </c>
      <c r="G125" s="227">
        <v>612</v>
      </c>
      <c r="H125" s="122">
        <f>300+45</f>
        <v>345</v>
      </c>
      <c r="I125" s="227">
        <v>319</v>
      </c>
      <c r="J125" s="227">
        <v>123</v>
      </c>
      <c r="K125" s="122">
        <v>9</v>
      </c>
      <c r="L125" s="227">
        <v>0</v>
      </c>
      <c r="M125" s="240">
        <v>0</v>
      </c>
      <c r="N125" s="122">
        <v>1</v>
      </c>
      <c r="O125" s="122">
        <v>0</v>
      </c>
      <c r="P125" s="227">
        <v>142</v>
      </c>
      <c r="Q125" s="227">
        <v>0</v>
      </c>
      <c r="R125" s="227">
        <v>0</v>
      </c>
      <c r="S125" s="122">
        <v>85</v>
      </c>
      <c r="T125" s="122">
        <v>0</v>
      </c>
      <c r="U125" s="122">
        <v>0</v>
      </c>
      <c r="V125" s="122">
        <v>0</v>
      </c>
      <c r="W125" s="122">
        <v>0</v>
      </c>
      <c r="X125" s="227">
        <v>0</v>
      </c>
      <c r="Y125" s="122">
        <v>0</v>
      </c>
    </row>
    <row r="126" spans="1:25" ht="60" x14ac:dyDescent="0.25">
      <c r="A126" s="128">
        <v>85</v>
      </c>
      <c r="B126" s="127" t="s">
        <v>210</v>
      </c>
      <c r="C126" s="20" t="s">
        <v>323</v>
      </c>
      <c r="D126" s="150" t="s">
        <v>427</v>
      </c>
      <c r="E126" s="21">
        <v>1</v>
      </c>
      <c r="F126" s="122">
        <f t="shared" si="19"/>
        <v>98</v>
      </c>
      <c r="G126" s="227">
        <v>63</v>
      </c>
      <c r="H126" s="122">
        <v>18</v>
      </c>
      <c r="I126" s="227">
        <v>9</v>
      </c>
      <c r="J126" s="227">
        <v>1</v>
      </c>
      <c r="K126" s="122">
        <v>0</v>
      </c>
      <c r="L126" s="227">
        <v>0</v>
      </c>
      <c r="M126" s="240">
        <v>0</v>
      </c>
      <c r="N126" s="122">
        <v>0</v>
      </c>
      <c r="O126" s="122">
        <v>0</v>
      </c>
      <c r="P126" s="227">
        <v>0</v>
      </c>
      <c r="Q126" s="227">
        <v>0</v>
      </c>
      <c r="R126" s="227">
        <v>0</v>
      </c>
      <c r="S126" s="122">
        <v>7</v>
      </c>
      <c r="T126" s="122">
        <v>0</v>
      </c>
      <c r="U126" s="122">
        <v>0</v>
      </c>
      <c r="V126" s="122">
        <v>0</v>
      </c>
      <c r="W126" s="122">
        <v>0</v>
      </c>
      <c r="X126" s="227">
        <v>0</v>
      </c>
      <c r="Y126" s="122">
        <v>0</v>
      </c>
    </row>
    <row r="127" spans="1:25" ht="90" x14ac:dyDescent="0.25">
      <c r="A127" s="128">
        <v>86</v>
      </c>
      <c r="B127" s="127" t="s">
        <v>211</v>
      </c>
      <c r="C127" s="20" t="s">
        <v>323</v>
      </c>
      <c r="D127" s="150" t="s">
        <v>427</v>
      </c>
      <c r="E127" s="21">
        <v>1</v>
      </c>
      <c r="F127" s="122">
        <f t="shared" si="19"/>
        <v>121</v>
      </c>
      <c r="G127" s="227">
        <v>15</v>
      </c>
      <c r="H127" s="122">
        <v>67</v>
      </c>
      <c r="I127" s="227">
        <v>4</v>
      </c>
      <c r="J127" s="227">
        <v>8</v>
      </c>
      <c r="K127" s="122">
        <v>0</v>
      </c>
      <c r="L127" s="227">
        <v>6</v>
      </c>
      <c r="M127" s="240">
        <v>0</v>
      </c>
      <c r="N127" s="122">
        <v>0</v>
      </c>
      <c r="O127" s="122">
        <v>0</v>
      </c>
      <c r="P127" s="227">
        <v>9</v>
      </c>
      <c r="Q127" s="227">
        <v>0</v>
      </c>
      <c r="R127" s="227">
        <v>12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227">
        <v>0</v>
      </c>
      <c r="Y127" s="122">
        <v>0</v>
      </c>
    </row>
    <row r="128" spans="1:25" ht="90" x14ac:dyDescent="0.25">
      <c r="A128" s="128">
        <v>87</v>
      </c>
      <c r="B128" s="127" t="s">
        <v>217</v>
      </c>
      <c r="C128" s="20" t="s">
        <v>323</v>
      </c>
      <c r="D128" s="150" t="s">
        <v>427</v>
      </c>
      <c r="E128" s="21">
        <v>1</v>
      </c>
      <c r="F128" s="122">
        <f t="shared" si="19"/>
        <v>2279</v>
      </c>
      <c r="G128" s="227">
        <v>106</v>
      </c>
      <c r="H128" s="122">
        <f>966+46</f>
        <v>1012</v>
      </c>
      <c r="I128" s="227">
        <v>701</v>
      </c>
      <c r="J128" s="227">
        <v>400</v>
      </c>
      <c r="K128" s="122">
        <v>0</v>
      </c>
      <c r="L128" s="227">
        <v>0</v>
      </c>
      <c r="M128" s="240">
        <v>0</v>
      </c>
      <c r="N128" s="122">
        <v>0</v>
      </c>
      <c r="O128" s="122">
        <v>0</v>
      </c>
      <c r="P128" s="227">
        <v>31</v>
      </c>
      <c r="Q128" s="227">
        <v>0</v>
      </c>
      <c r="R128" s="227">
        <v>0</v>
      </c>
      <c r="S128" s="122">
        <v>29</v>
      </c>
      <c r="T128" s="122">
        <v>0</v>
      </c>
      <c r="U128" s="122">
        <v>0</v>
      </c>
      <c r="V128" s="122">
        <v>0</v>
      </c>
      <c r="W128" s="122">
        <v>0</v>
      </c>
      <c r="X128" s="227">
        <v>0</v>
      </c>
      <c r="Y128" s="122">
        <v>0</v>
      </c>
    </row>
    <row r="129" spans="1:25" ht="60" x14ac:dyDescent="0.25">
      <c r="A129" s="128">
        <v>88</v>
      </c>
      <c r="B129" s="127" t="s">
        <v>197</v>
      </c>
      <c r="C129" s="20" t="s">
        <v>323</v>
      </c>
      <c r="D129" s="150" t="s">
        <v>427</v>
      </c>
      <c r="E129" s="21">
        <v>1</v>
      </c>
      <c r="F129" s="122">
        <f t="shared" si="19"/>
        <v>503</v>
      </c>
      <c r="G129" s="227">
        <v>74</v>
      </c>
      <c r="H129" s="122">
        <f>155+46</f>
        <v>201</v>
      </c>
      <c r="I129" s="227">
        <v>25</v>
      </c>
      <c r="J129" s="227">
        <v>20</v>
      </c>
      <c r="K129" s="122">
        <v>0</v>
      </c>
      <c r="L129" s="227">
        <v>4</v>
      </c>
      <c r="M129" s="240">
        <v>0</v>
      </c>
      <c r="N129" s="122">
        <v>0</v>
      </c>
      <c r="O129" s="122">
        <v>0</v>
      </c>
      <c r="P129" s="227">
        <v>152</v>
      </c>
      <c r="Q129" s="227">
        <v>0</v>
      </c>
      <c r="R129" s="227">
        <v>16</v>
      </c>
      <c r="S129" s="122">
        <v>11</v>
      </c>
      <c r="T129" s="122">
        <v>0</v>
      </c>
      <c r="U129" s="122">
        <v>0</v>
      </c>
      <c r="V129" s="122">
        <v>0</v>
      </c>
      <c r="W129" s="122">
        <v>0</v>
      </c>
      <c r="X129" s="227">
        <v>0</v>
      </c>
      <c r="Y129" s="122">
        <v>0</v>
      </c>
    </row>
    <row r="130" spans="1:25" ht="180" x14ac:dyDescent="0.25">
      <c r="A130" s="128">
        <v>89</v>
      </c>
      <c r="B130" s="127" t="s">
        <v>333</v>
      </c>
      <c r="C130" s="20" t="s">
        <v>323</v>
      </c>
      <c r="D130" s="150" t="s">
        <v>427</v>
      </c>
      <c r="E130" s="21">
        <v>1</v>
      </c>
      <c r="F130" s="122">
        <f t="shared" si="19"/>
        <v>13</v>
      </c>
      <c r="G130" s="227">
        <v>6</v>
      </c>
      <c r="H130" s="122">
        <v>5</v>
      </c>
      <c r="I130" s="227">
        <v>0</v>
      </c>
      <c r="J130" s="227">
        <v>0</v>
      </c>
      <c r="K130" s="122">
        <v>0</v>
      </c>
      <c r="L130" s="227">
        <v>0</v>
      </c>
      <c r="M130" s="240">
        <v>0</v>
      </c>
      <c r="N130" s="122">
        <v>0</v>
      </c>
      <c r="O130" s="122">
        <v>0</v>
      </c>
      <c r="P130" s="227">
        <v>2</v>
      </c>
      <c r="Q130" s="227">
        <v>0</v>
      </c>
      <c r="R130" s="227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227">
        <v>0</v>
      </c>
      <c r="Y130" s="122">
        <v>0</v>
      </c>
    </row>
    <row r="131" spans="1:25" ht="120" x14ac:dyDescent="0.25">
      <c r="A131" s="128">
        <v>90</v>
      </c>
      <c r="B131" s="127" t="s">
        <v>334</v>
      </c>
      <c r="C131" s="20" t="s">
        <v>19</v>
      </c>
      <c r="D131" s="150" t="s">
        <v>426</v>
      </c>
      <c r="E131" s="21">
        <v>3</v>
      </c>
      <c r="F131" s="122">
        <f t="shared" si="19"/>
        <v>102</v>
      </c>
      <c r="G131" s="227">
        <v>18</v>
      </c>
      <c r="H131" s="122">
        <v>55</v>
      </c>
      <c r="I131" s="227">
        <v>13</v>
      </c>
      <c r="J131" s="227">
        <v>8</v>
      </c>
      <c r="K131" s="122">
        <v>0</v>
      </c>
      <c r="L131" s="227">
        <v>1</v>
      </c>
      <c r="M131" s="240">
        <v>0</v>
      </c>
      <c r="N131" s="122">
        <v>0</v>
      </c>
      <c r="O131" s="122">
        <v>0</v>
      </c>
      <c r="P131" s="227">
        <v>2</v>
      </c>
      <c r="Q131" s="227">
        <v>0</v>
      </c>
      <c r="R131" s="227">
        <v>3</v>
      </c>
      <c r="S131" s="122">
        <v>2</v>
      </c>
      <c r="T131" s="122">
        <v>0</v>
      </c>
      <c r="U131" s="122">
        <v>0</v>
      </c>
      <c r="V131" s="122">
        <v>0</v>
      </c>
      <c r="W131" s="122">
        <v>0</v>
      </c>
      <c r="X131" s="227">
        <v>0</v>
      </c>
      <c r="Y131" s="122">
        <v>0</v>
      </c>
    </row>
    <row r="132" spans="1:25" ht="59.25" customHeight="1" x14ac:dyDescent="0.25">
      <c r="A132" s="128">
        <v>91</v>
      </c>
      <c r="B132" s="127" t="s">
        <v>331</v>
      </c>
      <c r="C132" s="20" t="s">
        <v>19</v>
      </c>
      <c r="D132" s="150" t="s">
        <v>426</v>
      </c>
      <c r="E132" s="21">
        <v>3</v>
      </c>
      <c r="F132" s="122">
        <f t="shared" si="19"/>
        <v>24</v>
      </c>
      <c r="G132" s="227">
        <v>11</v>
      </c>
      <c r="H132" s="122">
        <v>6</v>
      </c>
      <c r="I132" s="227">
        <v>4</v>
      </c>
      <c r="J132" s="227">
        <v>0</v>
      </c>
      <c r="K132" s="122">
        <v>0</v>
      </c>
      <c r="L132" s="227">
        <v>0</v>
      </c>
      <c r="M132" s="240">
        <v>0</v>
      </c>
      <c r="N132" s="122">
        <v>0</v>
      </c>
      <c r="O132" s="122">
        <v>0</v>
      </c>
      <c r="P132" s="227">
        <v>1</v>
      </c>
      <c r="Q132" s="227">
        <v>0</v>
      </c>
      <c r="R132" s="227">
        <v>0</v>
      </c>
      <c r="S132" s="122">
        <v>2</v>
      </c>
      <c r="T132" s="122">
        <v>0</v>
      </c>
      <c r="U132" s="122">
        <v>0</v>
      </c>
      <c r="V132" s="122">
        <v>0</v>
      </c>
      <c r="W132" s="122">
        <v>0</v>
      </c>
      <c r="X132" s="227">
        <v>0</v>
      </c>
      <c r="Y132" s="122">
        <v>0</v>
      </c>
    </row>
    <row r="133" spans="1:25" ht="59.25" customHeight="1" x14ac:dyDescent="0.25">
      <c r="A133" s="128">
        <v>92</v>
      </c>
      <c r="B133" s="127" t="s">
        <v>332</v>
      </c>
      <c r="C133" s="20" t="s">
        <v>324</v>
      </c>
      <c r="D133" s="150" t="s">
        <v>426</v>
      </c>
      <c r="E133" s="21">
        <v>3</v>
      </c>
      <c r="F133" s="122">
        <f t="shared" si="19"/>
        <v>134</v>
      </c>
      <c r="G133" s="227">
        <v>17</v>
      </c>
      <c r="H133" s="122">
        <v>81</v>
      </c>
      <c r="I133" s="227">
        <v>20</v>
      </c>
      <c r="J133" s="227">
        <v>0</v>
      </c>
      <c r="K133" s="122">
        <v>0</v>
      </c>
      <c r="L133" s="227">
        <v>0</v>
      </c>
      <c r="M133" s="240">
        <v>0</v>
      </c>
      <c r="N133" s="122">
        <v>0</v>
      </c>
      <c r="O133" s="122">
        <v>0</v>
      </c>
      <c r="P133" s="227">
        <v>11</v>
      </c>
      <c r="Q133" s="227">
        <v>0</v>
      </c>
      <c r="R133" s="227">
        <v>1</v>
      </c>
      <c r="S133" s="122">
        <v>4</v>
      </c>
      <c r="T133" s="122">
        <v>0</v>
      </c>
      <c r="U133" s="122">
        <v>0</v>
      </c>
      <c r="V133" s="122">
        <v>0</v>
      </c>
      <c r="W133" s="122">
        <v>0</v>
      </c>
      <c r="X133" s="227">
        <v>0</v>
      </c>
      <c r="Y133" s="122">
        <v>0</v>
      </c>
    </row>
    <row r="134" spans="1:25" ht="59.25" customHeight="1" x14ac:dyDescent="0.25">
      <c r="A134" s="128">
        <v>93</v>
      </c>
      <c r="B134" s="137" t="s">
        <v>519</v>
      </c>
      <c r="C134" s="20" t="s">
        <v>324</v>
      </c>
      <c r="D134" s="150" t="s">
        <v>428</v>
      </c>
      <c r="E134" s="21">
        <v>2</v>
      </c>
      <c r="F134" s="122">
        <f t="shared" si="19"/>
        <v>0</v>
      </c>
      <c r="G134" s="227">
        <v>0</v>
      </c>
      <c r="H134" s="122">
        <v>0</v>
      </c>
      <c r="I134" s="227">
        <v>0</v>
      </c>
      <c r="J134" s="227">
        <v>0</v>
      </c>
      <c r="K134" s="122">
        <v>0</v>
      </c>
      <c r="L134" s="227">
        <v>0</v>
      </c>
      <c r="M134" s="240">
        <v>0</v>
      </c>
      <c r="N134" s="122">
        <v>0</v>
      </c>
      <c r="O134" s="122">
        <v>0</v>
      </c>
      <c r="P134" s="227">
        <v>0</v>
      </c>
      <c r="Q134" s="227">
        <v>0</v>
      </c>
      <c r="R134" s="227">
        <v>0</v>
      </c>
      <c r="S134" s="122">
        <v>0</v>
      </c>
      <c r="T134" s="122">
        <v>0</v>
      </c>
      <c r="U134" s="122">
        <v>0</v>
      </c>
      <c r="V134" s="122">
        <v>0</v>
      </c>
      <c r="W134" s="122">
        <v>0</v>
      </c>
      <c r="X134" s="227">
        <v>0</v>
      </c>
      <c r="Y134" s="122">
        <v>0</v>
      </c>
    </row>
    <row r="135" spans="1:25" ht="59.25" customHeight="1" x14ac:dyDescent="0.25">
      <c r="A135" s="128">
        <v>94</v>
      </c>
      <c r="B135" s="137" t="s">
        <v>518</v>
      </c>
      <c r="C135" s="20" t="s">
        <v>324</v>
      </c>
      <c r="D135" s="150" t="s">
        <v>428</v>
      </c>
      <c r="E135" s="21">
        <v>2</v>
      </c>
      <c r="F135" s="122">
        <f t="shared" si="19"/>
        <v>0</v>
      </c>
      <c r="G135" s="227">
        <v>0</v>
      </c>
      <c r="H135" s="122">
        <v>0</v>
      </c>
      <c r="I135" s="227">
        <v>0</v>
      </c>
      <c r="J135" s="227">
        <v>0</v>
      </c>
      <c r="K135" s="122">
        <v>0</v>
      </c>
      <c r="L135" s="227">
        <v>0</v>
      </c>
      <c r="M135" s="240">
        <v>0</v>
      </c>
      <c r="N135" s="122">
        <v>0</v>
      </c>
      <c r="O135" s="122">
        <v>0</v>
      </c>
      <c r="P135" s="227">
        <v>0</v>
      </c>
      <c r="Q135" s="227">
        <v>0</v>
      </c>
      <c r="R135" s="227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227">
        <v>0</v>
      </c>
      <c r="Y135" s="122">
        <v>0</v>
      </c>
    </row>
    <row r="136" spans="1:25" ht="59.25" customHeight="1" x14ac:dyDescent="0.25">
      <c r="A136" s="128">
        <v>95</v>
      </c>
      <c r="B136" s="137" t="s">
        <v>517</v>
      </c>
      <c r="C136" s="20" t="s">
        <v>324</v>
      </c>
      <c r="D136" s="150" t="s">
        <v>428</v>
      </c>
      <c r="E136" s="21">
        <v>2</v>
      </c>
      <c r="F136" s="122">
        <f t="shared" si="19"/>
        <v>0</v>
      </c>
      <c r="G136" s="227">
        <v>0</v>
      </c>
      <c r="H136" s="122">
        <v>0</v>
      </c>
      <c r="I136" s="227">
        <v>0</v>
      </c>
      <c r="J136" s="227">
        <v>0</v>
      </c>
      <c r="K136" s="122">
        <v>0</v>
      </c>
      <c r="L136" s="227">
        <v>0</v>
      </c>
      <c r="M136" s="240">
        <v>0</v>
      </c>
      <c r="N136" s="122">
        <v>0</v>
      </c>
      <c r="O136" s="122">
        <v>0</v>
      </c>
      <c r="P136" s="227">
        <v>0</v>
      </c>
      <c r="Q136" s="227">
        <v>0</v>
      </c>
      <c r="R136" s="227">
        <v>0</v>
      </c>
      <c r="S136" s="122">
        <v>0</v>
      </c>
      <c r="T136" s="122">
        <v>0</v>
      </c>
      <c r="U136" s="122">
        <v>0</v>
      </c>
      <c r="V136" s="122">
        <v>0</v>
      </c>
      <c r="W136" s="122">
        <v>0</v>
      </c>
      <c r="X136" s="227">
        <v>0</v>
      </c>
      <c r="Y136" s="122">
        <v>0</v>
      </c>
    </row>
    <row r="137" spans="1:25" ht="59.25" customHeight="1" x14ac:dyDescent="0.25">
      <c r="A137" s="128">
        <v>96</v>
      </c>
      <c r="B137" s="137" t="s">
        <v>516</v>
      </c>
      <c r="C137" s="20" t="s">
        <v>324</v>
      </c>
      <c r="D137" s="150" t="s">
        <v>428</v>
      </c>
      <c r="E137" s="21">
        <v>2</v>
      </c>
      <c r="F137" s="122">
        <f t="shared" si="19"/>
        <v>0</v>
      </c>
      <c r="G137" s="227">
        <v>0</v>
      </c>
      <c r="H137" s="122">
        <v>0</v>
      </c>
      <c r="I137" s="227">
        <v>0</v>
      </c>
      <c r="J137" s="227">
        <v>0</v>
      </c>
      <c r="K137" s="122">
        <v>0</v>
      </c>
      <c r="L137" s="227">
        <v>0</v>
      </c>
      <c r="M137" s="240">
        <v>0</v>
      </c>
      <c r="N137" s="122">
        <v>0</v>
      </c>
      <c r="O137" s="122">
        <v>0</v>
      </c>
      <c r="P137" s="227">
        <v>0</v>
      </c>
      <c r="Q137" s="227">
        <v>0</v>
      </c>
      <c r="R137" s="227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227">
        <v>0</v>
      </c>
      <c r="Y137" s="122">
        <v>0</v>
      </c>
    </row>
    <row r="138" spans="1:25" ht="59.25" customHeight="1" x14ac:dyDescent="0.25">
      <c r="A138" s="128">
        <v>97</v>
      </c>
      <c r="B138" s="137" t="s">
        <v>515</v>
      </c>
      <c r="C138" s="20" t="s">
        <v>324</v>
      </c>
      <c r="D138" s="150" t="s">
        <v>428</v>
      </c>
      <c r="E138" s="21">
        <v>2</v>
      </c>
      <c r="F138" s="122">
        <f t="shared" si="19"/>
        <v>0</v>
      </c>
      <c r="G138" s="227">
        <v>0</v>
      </c>
      <c r="H138" s="122">
        <v>0</v>
      </c>
      <c r="I138" s="227">
        <v>0</v>
      </c>
      <c r="J138" s="227">
        <v>0</v>
      </c>
      <c r="K138" s="122">
        <v>0</v>
      </c>
      <c r="L138" s="227">
        <v>0</v>
      </c>
      <c r="M138" s="240">
        <v>0</v>
      </c>
      <c r="N138" s="122">
        <v>0</v>
      </c>
      <c r="O138" s="122">
        <v>0</v>
      </c>
      <c r="P138" s="227">
        <v>0</v>
      </c>
      <c r="Q138" s="227">
        <v>0</v>
      </c>
      <c r="R138" s="227">
        <v>0</v>
      </c>
      <c r="S138" s="122">
        <v>0</v>
      </c>
      <c r="T138" s="122">
        <v>0</v>
      </c>
      <c r="U138" s="122">
        <v>0</v>
      </c>
      <c r="V138" s="122">
        <v>0</v>
      </c>
      <c r="W138" s="122">
        <v>0</v>
      </c>
      <c r="X138" s="227">
        <v>0</v>
      </c>
      <c r="Y138" s="122">
        <v>0</v>
      </c>
    </row>
    <row r="139" spans="1:25" ht="59.25" customHeight="1" x14ac:dyDescent="0.25">
      <c r="A139" s="128">
        <v>98</v>
      </c>
      <c r="B139" s="137" t="s">
        <v>514</v>
      </c>
      <c r="C139" s="20" t="s">
        <v>324</v>
      </c>
      <c r="D139" s="150" t="s">
        <v>428</v>
      </c>
      <c r="E139" s="21">
        <v>2</v>
      </c>
      <c r="F139" s="122">
        <f t="shared" si="19"/>
        <v>0</v>
      </c>
      <c r="G139" s="227">
        <v>0</v>
      </c>
      <c r="H139" s="122">
        <v>0</v>
      </c>
      <c r="I139" s="227">
        <v>0</v>
      </c>
      <c r="J139" s="227">
        <v>0</v>
      </c>
      <c r="K139" s="122">
        <v>0</v>
      </c>
      <c r="L139" s="227">
        <v>0</v>
      </c>
      <c r="M139" s="240">
        <v>0</v>
      </c>
      <c r="N139" s="122">
        <v>0</v>
      </c>
      <c r="O139" s="122">
        <v>0</v>
      </c>
      <c r="P139" s="227">
        <v>0</v>
      </c>
      <c r="Q139" s="227">
        <v>0</v>
      </c>
      <c r="R139" s="227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227">
        <v>0</v>
      </c>
      <c r="Y139" s="122">
        <v>0</v>
      </c>
    </row>
    <row r="140" spans="1:25" s="57" customFormat="1" x14ac:dyDescent="0.25">
      <c r="A140" s="146"/>
      <c r="B140" s="130" t="s">
        <v>131</v>
      </c>
      <c r="C140" s="145"/>
      <c r="D140" s="153"/>
      <c r="E140" s="59"/>
      <c r="F140" s="149">
        <f>SUM(F124:F139)</f>
        <v>6415</v>
      </c>
      <c r="G140" s="228">
        <f t="shared" ref="G140:Y140" si="20">SUM(G124:G139)</f>
        <v>1672</v>
      </c>
      <c r="H140" s="149">
        <f t="shared" si="20"/>
        <v>2011</v>
      </c>
      <c r="I140" s="228">
        <f t="shared" si="20"/>
        <v>1333</v>
      </c>
      <c r="J140" s="228">
        <f t="shared" si="20"/>
        <v>686</v>
      </c>
      <c r="K140" s="149">
        <f t="shared" si="20"/>
        <v>12</v>
      </c>
      <c r="L140" s="228">
        <f t="shared" si="20"/>
        <v>13</v>
      </c>
      <c r="M140" s="241">
        <f t="shared" si="20"/>
        <v>0</v>
      </c>
      <c r="N140" s="149">
        <f t="shared" si="20"/>
        <v>1</v>
      </c>
      <c r="O140" s="149">
        <f t="shared" si="20"/>
        <v>0</v>
      </c>
      <c r="P140" s="228">
        <f t="shared" si="20"/>
        <v>398</v>
      </c>
      <c r="Q140" s="228">
        <f t="shared" si="20"/>
        <v>0</v>
      </c>
      <c r="R140" s="228">
        <f t="shared" si="20"/>
        <v>32</v>
      </c>
      <c r="S140" s="149">
        <f t="shared" si="20"/>
        <v>257</v>
      </c>
      <c r="T140" s="149">
        <f t="shared" si="20"/>
        <v>0</v>
      </c>
      <c r="U140" s="149">
        <f t="shared" si="20"/>
        <v>0</v>
      </c>
      <c r="V140" s="149">
        <f t="shared" si="20"/>
        <v>0</v>
      </c>
      <c r="W140" s="149">
        <f t="shared" si="20"/>
        <v>0</v>
      </c>
      <c r="X140" s="228">
        <f t="shared" si="20"/>
        <v>0</v>
      </c>
      <c r="Y140" s="149">
        <f t="shared" si="20"/>
        <v>0</v>
      </c>
    </row>
    <row r="141" spans="1:25" s="57" customFormat="1" x14ac:dyDescent="0.25">
      <c r="A141" s="146"/>
      <c r="B141" s="130" t="s">
        <v>135</v>
      </c>
      <c r="C141" s="145"/>
      <c r="D141" s="153"/>
      <c r="E141" s="59"/>
      <c r="F141" s="149">
        <f t="shared" ref="F141:Y141" si="21">F140+F122</f>
        <v>6415</v>
      </c>
      <c r="G141" s="228">
        <f t="shared" si="21"/>
        <v>1672</v>
      </c>
      <c r="H141" s="149">
        <f t="shared" si="21"/>
        <v>2011</v>
      </c>
      <c r="I141" s="228">
        <f t="shared" si="21"/>
        <v>1333</v>
      </c>
      <c r="J141" s="228">
        <f t="shared" si="21"/>
        <v>686</v>
      </c>
      <c r="K141" s="149">
        <f t="shared" si="21"/>
        <v>12</v>
      </c>
      <c r="L141" s="228">
        <f t="shared" si="21"/>
        <v>13</v>
      </c>
      <c r="M141" s="241">
        <f t="shared" si="21"/>
        <v>0</v>
      </c>
      <c r="N141" s="149">
        <f t="shared" si="21"/>
        <v>1</v>
      </c>
      <c r="O141" s="149">
        <f t="shared" si="21"/>
        <v>0</v>
      </c>
      <c r="P141" s="228">
        <f t="shared" si="21"/>
        <v>398</v>
      </c>
      <c r="Q141" s="228">
        <f t="shared" si="21"/>
        <v>0</v>
      </c>
      <c r="R141" s="228">
        <f t="shared" si="21"/>
        <v>32</v>
      </c>
      <c r="S141" s="149">
        <f t="shared" si="21"/>
        <v>257</v>
      </c>
      <c r="T141" s="149">
        <f t="shared" si="21"/>
        <v>0</v>
      </c>
      <c r="U141" s="149">
        <f t="shared" si="21"/>
        <v>0</v>
      </c>
      <c r="V141" s="149">
        <f t="shared" si="21"/>
        <v>0</v>
      </c>
      <c r="W141" s="149">
        <f t="shared" si="21"/>
        <v>0</v>
      </c>
      <c r="X141" s="228">
        <f t="shared" si="21"/>
        <v>0</v>
      </c>
      <c r="Y141" s="149">
        <f t="shared" si="21"/>
        <v>0</v>
      </c>
    </row>
    <row r="142" spans="1:25" ht="15" customHeight="1" x14ac:dyDescent="0.25">
      <c r="A142" s="128"/>
      <c r="B142" s="285" t="s">
        <v>18</v>
      </c>
      <c r="C142" s="286"/>
      <c r="D142" s="286"/>
      <c r="E142" s="286"/>
      <c r="F142" s="286"/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7"/>
    </row>
    <row r="143" spans="1:25" ht="15" customHeight="1" x14ac:dyDescent="0.25">
      <c r="A143" s="128"/>
      <c r="B143" s="285" t="s">
        <v>130</v>
      </c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7"/>
    </row>
    <row r="144" spans="1:25" ht="59.25" customHeight="1" x14ac:dyDescent="0.25">
      <c r="A144" s="128">
        <v>99</v>
      </c>
      <c r="B144" s="136" t="s">
        <v>99</v>
      </c>
      <c r="C144" s="20" t="s">
        <v>19</v>
      </c>
      <c r="D144" s="150" t="s">
        <v>425</v>
      </c>
      <c r="E144" s="21" t="s">
        <v>37</v>
      </c>
      <c r="F144" s="122">
        <f t="shared" ref="F144:F161" si="22">SUM(G144:Y144)</f>
        <v>28</v>
      </c>
      <c r="G144" s="227">
        <v>28</v>
      </c>
      <c r="H144" s="20" t="s">
        <v>93</v>
      </c>
      <c r="I144" s="232" t="s">
        <v>93</v>
      </c>
      <c r="J144" s="232" t="s">
        <v>93</v>
      </c>
      <c r="K144" s="20" t="s">
        <v>93</v>
      </c>
      <c r="L144" s="232" t="s">
        <v>93</v>
      </c>
      <c r="M144" s="242" t="s">
        <v>93</v>
      </c>
      <c r="N144" s="20" t="s">
        <v>93</v>
      </c>
      <c r="O144" s="20" t="s">
        <v>93</v>
      </c>
      <c r="P144" s="232" t="s">
        <v>93</v>
      </c>
      <c r="Q144" s="232" t="s">
        <v>93</v>
      </c>
      <c r="R144" s="232" t="s">
        <v>93</v>
      </c>
      <c r="S144" s="20" t="s">
        <v>93</v>
      </c>
      <c r="T144" s="20" t="s">
        <v>93</v>
      </c>
      <c r="U144" s="20" t="s">
        <v>93</v>
      </c>
      <c r="V144" s="20" t="s">
        <v>93</v>
      </c>
      <c r="W144" s="20" t="s">
        <v>93</v>
      </c>
      <c r="X144" s="232" t="s">
        <v>93</v>
      </c>
      <c r="Y144" s="20" t="s">
        <v>93</v>
      </c>
    </row>
    <row r="145" spans="1:25" ht="59.25" customHeight="1" x14ac:dyDescent="0.25">
      <c r="A145" s="128">
        <v>100</v>
      </c>
      <c r="B145" s="134" t="s">
        <v>101</v>
      </c>
      <c r="C145" s="20" t="s">
        <v>19</v>
      </c>
      <c r="D145" s="150" t="s">
        <v>425</v>
      </c>
      <c r="E145" s="21" t="s">
        <v>37</v>
      </c>
      <c r="F145" s="122">
        <f t="shared" si="22"/>
        <v>539</v>
      </c>
      <c r="G145" s="227">
        <v>539</v>
      </c>
      <c r="H145" s="20" t="s">
        <v>93</v>
      </c>
      <c r="I145" s="232" t="s">
        <v>93</v>
      </c>
      <c r="J145" s="232" t="s">
        <v>93</v>
      </c>
      <c r="K145" s="20" t="s">
        <v>93</v>
      </c>
      <c r="L145" s="232" t="s">
        <v>93</v>
      </c>
      <c r="M145" s="242" t="s">
        <v>93</v>
      </c>
      <c r="N145" s="20" t="s">
        <v>93</v>
      </c>
      <c r="O145" s="20" t="s">
        <v>93</v>
      </c>
      <c r="P145" s="232" t="s">
        <v>93</v>
      </c>
      <c r="Q145" s="232" t="s">
        <v>93</v>
      </c>
      <c r="R145" s="232" t="s">
        <v>93</v>
      </c>
      <c r="S145" s="20" t="s">
        <v>93</v>
      </c>
      <c r="T145" s="20" t="s">
        <v>93</v>
      </c>
      <c r="U145" s="20" t="s">
        <v>93</v>
      </c>
      <c r="V145" s="20" t="s">
        <v>93</v>
      </c>
      <c r="W145" s="20" t="s">
        <v>93</v>
      </c>
      <c r="X145" s="232" t="s">
        <v>93</v>
      </c>
      <c r="Y145" s="20" t="s">
        <v>93</v>
      </c>
    </row>
    <row r="146" spans="1:25" ht="66.75" customHeight="1" x14ac:dyDescent="0.25">
      <c r="A146" s="128">
        <v>101</v>
      </c>
      <c r="B146" s="131" t="s">
        <v>34</v>
      </c>
      <c r="C146" s="20" t="s">
        <v>19</v>
      </c>
      <c r="D146" s="150" t="s">
        <v>425</v>
      </c>
      <c r="E146" s="21" t="s">
        <v>37</v>
      </c>
      <c r="F146" s="122">
        <f t="shared" si="22"/>
        <v>37</v>
      </c>
      <c r="G146" s="227">
        <v>37</v>
      </c>
      <c r="H146" s="20" t="s">
        <v>93</v>
      </c>
      <c r="I146" s="232" t="s">
        <v>93</v>
      </c>
      <c r="J146" s="232" t="s">
        <v>93</v>
      </c>
      <c r="K146" s="20" t="s">
        <v>93</v>
      </c>
      <c r="L146" s="232" t="s">
        <v>93</v>
      </c>
      <c r="M146" s="242" t="s">
        <v>93</v>
      </c>
      <c r="N146" s="20" t="s">
        <v>93</v>
      </c>
      <c r="O146" s="20" t="s">
        <v>93</v>
      </c>
      <c r="P146" s="232" t="s">
        <v>93</v>
      </c>
      <c r="Q146" s="232" t="s">
        <v>93</v>
      </c>
      <c r="R146" s="232" t="s">
        <v>93</v>
      </c>
      <c r="S146" s="20" t="s">
        <v>93</v>
      </c>
      <c r="T146" s="20" t="s">
        <v>93</v>
      </c>
      <c r="U146" s="20" t="s">
        <v>93</v>
      </c>
      <c r="V146" s="20" t="s">
        <v>93</v>
      </c>
      <c r="W146" s="20" t="s">
        <v>93</v>
      </c>
      <c r="X146" s="232" t="s">
        <v>93</v>
      </c>
      <c r="Y146" s="20" t="s">
        <v>93</v>
      </c>
    </row>
    <row r="147" spans="1:25" ht="66.75" customHeight="1" x14ac:dyDescent="0.25">
      <c r="A147" s="128">
        <v>102</v>
      </c>
      <c r="B147" s="131" t="s">
        <v>157</v>
      </c>
      <c r="C147" s="20" t="s">
        <v>19</v>
      </c>
      <c r="D147" s="150" t="s">
        <v>425</v>
      </c>
      <c r="E147" s="21" t="s">
        <v>37</v>
      </c>
      <c r="F147" s="122">
        <f t="shared" si="22"/>
        <v>3</v>
      </c>
      <c r="G147" s="227">
        <v>3</v>
      </c>
      <c r="H147" s="20" t="s">
        <v>93</v>
      </c>
      <c r="I147" s="232" t="s">
        <v>93</v>
      </c>
      <c r="J147" s="232" t="s">
        <v>93</v>
      </c>
      <c r="K147" s="20" t="s">
        <v>93</v>
      </c>
      <c r="L147" s="232" t="s">
        <v>93</v>
      </c>
      <c r="M147" s="242" t="s">
        <v>93</v>
      </c>
      <c r="N147" s="20" t="s">
        <v>93</v>
      </c>
      <c r="O147" s="20" t="s">
        <v>93</v>
      </c>
      <c r="P147" s="232" t="s">
        <v>93</v>
      </c>
      <c r="Q147" s="232" t="s">
        <v>93</v>
      </c>
      <c r="R147" s="232" t="s">
        <v>93</v>
      </c>
      <c r="S147" s="20" t="s">
        <v>93</v>
      </c>
      <c r="T147" s="20" t="s">
        <v>93</v>
      </c>
      <c r="U147" s="20" t="s">
        <v>93</v>
      </c>
      <c r="V147" s="20" t="s">
        <v>93</v>
      </c>
      <c r="W147" s="20" t="s">
        <v>93</v>
      </c>
      <c r="X147" s="232" t="s">
        <v>93</v>
      </c>
      <c r="Y147" s="20" t="s">
        <v>93</v>
      </c>
    </row>
    <row r="148" spans="1:25" ht="66.75" customHeight="1" x14ac:dyDescent="0.25">
      <c r="A148" s="128">
        <v>103</v>
      </c>
      <c r="B148" s="131" t="s">
        <v>35</v>
      </c>
      <c r="C148" s="20" t="s">
        <v>19</v>
      </c>
      <c r="D148" s="150" t="s">
        <v>425</v>
      </c>
      <c r="E148" s="21" t="s">
        <v>93</v>
      </c>
      <c r="F148" s="122">
        <f t="shared" si="22"/>
        <v>3</v>
      </c>
      <c r="G148" s="227">
        <v>3</v>
      </c>
      <c r="H148" s="20" t="s">
        <v>93</v>
      </c>
      <c r="I148" s="232" t="s">
        <v>93</v>
      </c>
      <c r="J148" s="232" t="s">
        <v>93</v>
      </c>
      <c r="K148" s="20" t="s">
        <v>93</v>
      </c>
      <c r="L148" s="232" t="s">
        <v>93</v>
      </c>
      <c r="M148" s="242" t="s">
        <v>93</v>
      </c>
      <c r="N148" s="20" t="s">
        <v>93</v>
      </c>
      <c r="O148" s="20" t="s">
        <v>93</v>
      </c>
      <c r="P148" s="232" t="s">
        <v>93</v>
      </c>
      <c r="Q148" s="232" t="s">
        <v>93</v>
      </c>
      <c r="R148" s="232" t="s">
        <v>93</v>
      </c>
      <c r="S148" s="20" t="s">
        <v>93</v>
      </c>
      <c r="T148" s="20" t="s">
        <v>93</v>
      </c>
      <c r="U148" s="20" t="s">
        <v>93</v>
      </c>
      <c r="V148" s="20" t="s">
        <v>93</v>
      </c>
      <c r="W148" s="20" t="s">
        <v>93</v>
      </c>
      <c r="X148" s="232" t="s">
        <v>93</v>
      </c>
      <c r="Y148" s="20" t="s">
        <v>93</v>
      </c>
    </row>
    <row r="149" spans="1:25" ht="66.75" customHeight="1" x14ac:dyDescent="0.25">
      <c r="A149" s="128">
        <v>104</v>
      </c>
      <c r="B149" s="131" t="s">
        <v>36</v>
      </c>
      <c r="C149" s="20" t="s">
        <v>19</v>
      </c>
      <c r="D149" s="150" t="s">
        <v>425</v>
      </c>
      <c r="E149" s="21" t="s">
        <v>93</v>
      </c>
      <c r="F149" s="122">
        <f t="shared" si="22"/>
        <v>304</v>
      </c>
      <c r="G149" s="227">
        <v>304</v>
      </c>
      <c r="H149" s="20" t="s">
        <v>93</v>
      </c>
      <c r="I149" s="232" t="s">
        <v>93</v>
      </c>
      <c r="J149" s="232" t="s">
        <v>93</v>
      </c>
      <c r="K149" s="20" t="s">
        <v>93</v>
      </c>
      <c r="L149" s="232" t="s">
        <v>93</v>
      </c>
      <c r="M149" s="242" t="s">
        <v>93</v>
      </c>
      <c r="N149" s="20" t="s">
        <v>93</v>
      </c>
      <c r="O149" s="20" t="s">
        <v>93</v>
      </c>
      <c r="P149" s="232" t="s">
        <v>93</v>
      </c>
      <c r="Q149" s="232" t="s">
        <v>93</v>
      </c>
      <c r="R149" s="232" t="s">
        <v>93</v>
      </c>
      <c r="S149" s="20" t="s">
        <v>93</v>
      </c>
      <c r="T149" s="20" t="s">
        <v>93</v>
      </c>
      <c r="U149" s="20" t="s">
        <v>93</v>
      </c>
      <c r="V149" s="20" t="s">
        <v>93</v>
      </c>
      <c r="W149" s="20" t="s">
        <v>93</v>
      </c>
      <c r="X149" s="232" t="s">
        <v>93</v>
      </c>
      <c r="Y149" s="20" t="s">
        <v>93</v>
      </c>
    </row>
    <row r="150" spans="1:25" ht="66.75" customHeight="1" x14ac:dyDescent="0.25">
      <c r="A150" s="128">
        <v>105</v>
      </c>
      <c r="B150" s="131" t="s">
        <v>100</v>
      </c>
      <c r="C150" s="20" t="s">
        <v>19</v>
      </c>
      <c r="D150" s="150" t="s">
        <v>425</v>
      </c>
      <c r="E150" s="21" t="s">
        <v>93</v>
      </c>
      <c r="F150" s="122">
        <f t="shared" si="22"/>
        <v>108</v>
      </c>
      <c r="G150" s="227">
        <v>108</v>
      </c>
      <c r="H150" s="20" t="s">
        <v>93</v>
      </c>
      <c r="I150" s="232" t="s">
        <v>93</v>
      </c>
      <c r="J150" s="232" t="s">
        <v>93</v>
      </c>
      <c r="K150" s="20" t="s">
        <v>93</v>
      </c>
      <c r="L150" s="232" t="s">
        <v>93</v>
      </c>
      <c r="M150" s="242" t="s">
        <v>93</v>
      </c>
      <c r="N150" s="20" t="s">
        <v>93</v>
      </c>
      <c r="O150" s="20" t="s">
        <v>93</v>
      </c>
      <c r="P150" s="232" t="s">
        <v>93</v>
      </c>
      <c r="Q150" s="232" t="s">
        <v>93</v>
      </c>
      <c r="R150" s="232" t="s">
        <v>93</v>
      </c>
      <c r="S150" s="20" t="s">
        <v>93</v>
      </c>
      <c r="T150" s="20" t="s">
        <v>93</v>
      </c>
      <c r="U150" s="20" t="s">
        <v>93</v>
      </c>
      <c r="V150" s="20" t="s">
        <v>93</v>
      </c>
      <c r="W150" s="20" t="s">
        <v>93</v>
      </c>
      <c r="X150" s="232" t="s">
        <v>93</v>
      </c>
      <c r="Y150" s="20" t="s">
        <v>93</v>
      </c>
    </row>
    <row r="151" spans="1:25" ht="66.75" customHeight="1" x14ac:dyDescent="0.25">
      <c r="A151" s="128">
        <v>106</v>
      </c>
      <c r="B151" s="134" t="s">
        <v>524</v>
      </c>
      <c r="C151" s="20" t="s">
        <v>19</v>
      </c>
      <c r="D151" s="150" t="s">
        <v>425</v>
      </c>
      <c r="E151" s="21" t="s">
        <v>37</v>
      </c>
      <c r="F151" s="122">
        <f t="shared" si="22"/>
        <v>1506</v>
      </c>
      <c r="G151" s="227">
        <v>1506</v>
      </c>
      <c r="H151" s="20" t="s">
        <v>93</v>
      </c>
      <c r="I151" s="232" t="s">
        <v>93</v>
      </c>
      <c r="J151" s="232" t="s">
        <v>93</v>
      </c>
      <c r="K151" s="20" t="s">
        <v>93</v>
      </c>
      <c r="L151" s="232" t="s">
        <v>93</v>
      </c>
      <c r="M151" s="242" t="s">
        <v>93</v>
      </c>
      <c r="N151" s="20" t="s">
        <v>93</v>
      </c>
      <c r="O151" s="20" t="s">
        <v>93</v>
      </c>
      <c r="P151" s="232" t="s">
        <v>93</v>
      </c>
      <c r="Q151" s="232" t="s">
        <v>93</v>
      </c>
      <c r="R151" s="232" t="s">
        <v>93</v>
      </c>
      <c r="S151" s="20" t="s">
        <v>93</v>
      </c>
      <c r="T151" s="20" t="s">
        <v>93</v>
      </c>
      <c r="U151" s="20" t="s">
        <v>93</v>
      </c>
      <c r="V151" s="20" t="s">
        <v>93</v>
      </c>
      <c r="W151" s="20" t="s">
        <v>93</v>
      </c>
      <c r="X151" s="232" t="s">
        <v>93</v>
      </c>
      <c r="Y151" s="20" t="s">
        <v>93</v>
      </c>
    </row>
    <row r="152" spans="1:25" s="57" customFormat="1" x14ac:dyDescent="0.25">
      <c r="A152" s="146"/>
      <c r="B152" s="130" t="s">
        <v>131</v>
      </c>
      <c r="C152" s="145"/>
      <c r="D152" s="153"/>
      <c r="E152" s="59"/>
      <c r="F152" s="149">
        <f>SUM(F144:F151)</f>
        <v>2528</v>
      </c>
      <c r="G152" s="228">
        <f t="shared" ref="G152:Y152" si="23">SUM(G144:G151)</f>
        <v>2528</v>
      </c>
      <c r="H152" s="149">
        <f t="shared" si="23"/>
        <v>0</v>
      </c>
      <c r="I152" s="228">
        <f t="shared" si="23"/>
        <v>0</v>
      </c>
      <c r="J152" s="228">
        <f t="shared" si="23"/>
        <v>0</v>
      </c>
      <c r="K152" s="149">
        <f t="shared" si="23"/>
        <v>0</v>
      </c>
      <c r="L152" s="228">
        <f t="shared" si="23"/>
        <v>0</v>
      </c>
      <c r="M152" s="241">
        <f t="shared" si="23"/>
        <v>0</v>
      </c>
      <c r="N152" s="149">
        <f t="shared" si="23"/>
        <v>0</v>
      </c>
      <c r="O152" s="149">
        <f t="shared" si="23"/>
        <v>0</v>
      </c>
      <c r="P152" s="228">
        <f t="shared" si="23"/>
        <v>0</v>
      </c>
      <c r="Q152" s="228">
        <f t="shared" si="23"/>
        <v>0</v>
      </c>
      <c r="R152" s="228">
        <f t="shared" si="23"/>
        <v>0</v>
      </c>
      <c r="S152" s="149">
        <f t="shared" si="23"/>
        <v>0</v>
      </c>
      <c r="T152" s="149">
        <f t="shared" si="23"/>
        <v>0</v>
      </c>
      <c r="U152" s="149">
        <f t="shared" si="23"/>
        <v>0</v>
      </c>
      <c r="V152" s="149">
        <f t="shared" si="23"/>
        <v>0</v>
      </c>
      <c r="W152" s="149">
        <f t="shared" si="23"/>
        <v>0</v>
      </c>
      <c r="X152" s="228">
        <f t="shared" si="23"/>
        <v>0</v>
      </c>
      <c r="Y152" s="149">
        <f t="shared" si="23"/>
        <v>0</v>
      </c>
    </row>
    <row r="153" spans="1:25" ht="15" customHeight="1" x14ac:dyDescent="0.25">
      <c r="A153" s="128"/>
      <c r="B153" s="285" t="s">
        <v>147</v>
      </c>
      <c r="C153" s="286"/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7"/>
    </row>
    <row r="154" spans="1:25" ht="87.75" customHeight="1" x14ac:dyDescent="0.25">
      <c r="A154" s="128">
        <v>107</v>
      </c>
      <c r="B154" s="131" t="s">
        <v>525</v>
      </c>
      <c r="C154" s="20" t="s">
        <v>19</v>
      </c>
      <c r="D154" s="150" t="s">
        <v>430</v>
      </c>
      <c r="E154" s="58">
        <v>2</v>
      </c>
      <c r="F154" s="122">
        <f t="shared" si="22"/>
        <v>3098</v>
      </c>
      <c r="G154" s="227">
        <v>3098</v>
      </c>
      <c r="H154" s="20" t="s">
        <v>93</v>
      </c>
      <c r="I154" s="232" t="s">
        <v>93</v>
      </c>
      <c r="J154" s="232" t="s">
        <v>93</v>
      </c>
      <c r="K154" s="20" t="s">
        <v>93</v>
      </c>
      <c r="L154" s="232" t="s">
        <v>93</v>
      </c>
      <c r="M154" s="242" t="s">
        <v>93</v>
      </c>
      <c r="N154" s="20" t="s">
        <v>93</v>
      </c>
      <c r="O154" s="20" t="s">
        <v>93</v>
      </c>
      <c r="P154" s="232" t="s">
        <v>93</v>
      </c>
      <c r="Q154" s="232" t="s">
        <v>93</v>
      </c>
      <c r="R154" s="232" t="s">
        <v>93</v>
      </c>
      <c r="S154" s="20" t="s">
        <v>93</v>
      </c>
      <c r="T154" s="20" t="s">
        <v>93</v>
      </c>
      <c r="U154" s="20" t="s">
        <v>93</v>
      </c>
      <c r="V154" s="20" t="s">
        <v>93</v>
      </c>
      <c r="W154" s="20" t="s">
        <v>93</v>
      </c>
      <c r="X154" s="232" t="s">
        <v>93</v>
      </c>
      <c r="Y154" s="20" t="s">
        <v>93</v>
      </c>
    </row>
    <row r="155" spans="1:25" ht="87.75" customHeight="1" x14ac:dyDescent="0.25">
      <c r="A155" s="128">
        <v>108</v>
      </c>
      <c r="B155" s="131" t="s">
        <v>325</v>
      </c>
      <c r="C155" s="20" t="s">
        <v>19</v>
      </c>
      <c r="D155" s="150" t="s">
        <v>431</v>
      </c>
      <c r="E155" s="58">
        <v>2</v>
      </c>
      <c r="F155" s="122">
        <f t="shared" si="22"/>
        <v>920</v>
      </c>
      <c r="G155" s="227">
        <v>920</v>
      </c>
      <c r="H155" s="20" t="s">
        <v>93</v>
      </c>
      <c r="I155" s="232" t="s">
        <v>93</v>
      </c>
      <c r="J155" s="232" t="s">
        <v>93</v>
      </c>
      <c r="K155" s="20" t="s">
        <v>93</v>
      </c>
      <c r="L155" s="232" t="s">
        <v>93</v>
      </c>
      <c r="M155" s="242" t="s">
        <v>93</v>
      </c>
      <c r="N155" s="20" t="s">
        <v>93</v>
      </c>
      <c r="O155" s="20" t="s">
        <v>93</v>
      </c>
      <c r="P155" s="232" t="s">
        <v>93</v>
      </c>
      <c r="Q155" s="232" t="s">
        <v>93</v>
      </c>
      <c r="R155" s="232" t="s">
        <v>93</v>
      </c>
      <c r="S155" s="20" t="s">
        <v>93</v>
      </c>
      <c r="T155" s="20" t="s">
        <v>93</v>
      </c>
      <c r="U155" s="20" t="s">
        <v>93</v>
      </c>
      <c r="V155" s="20" t="s">
        <v>93</v>
      </c>
      <c r="W155" s="20" t="s">
        <v>93</v>
      </c>
      <c r="X155" s="232" t="s">
        <v>93</v>
      </c>
      <c r="Y155" s="20" t="s">
        <v>93</v>
      </c>
    </row>
    <row r="156" spans="1:25" ht="87.75" customHeight="1" x14ac:dyDescent="0.25">
      <c r="A156" s="128">
        <v>109</v>
      </c>
      <c r="B156" s="131" t="s">
        <v>326</v>
      </c>
      <c r="C156" s="20" t="s">
        <v>19</v>
      </c>
      <c r="D156" s="150" t="s">
        <v>431</v>
      </c>
      <c r="E156" s="58" t="s">
        <v>1</v>
      </c>
      <c r="F156" s="122">
        <f t="shared" si="22"/>
        <v>636</v>
      </c>
      <c r="G156" s="227">
        <v>636</v>
      </c>
      <c r="H156" s="20" t="s">
        <v>93</v>
      </c>
      <c r="I156" s="232" t="s">
        <v>93</v>
      </c>
      <c r="J156" s="232" t="s">
        <v>93</v>
      </c>
      <c r="K156" s="20" t="s">
        <v>93</v>
      </c>
      <c r="L156" s="232" t="s">
        <v>93</v>
      </c>
      <c r="M156" s="242" t="s">
        <v>93</v>
      </c>
      <c r="N156" s="20" t="s">
        <v>93</v>
      </c>
      <c r="O156" s="20" t="s">
        <v>93</v>
      </c>
      <c r="P156" s="232" t="s">
        <v>93</v>
      </c>
      <c r="Q156" s="232" t="s">
        <v>93</v>
      </c>
      <c r="R156" s="232" t="s">
        <v>93</v>
      </c>
      <c r="S156" s="20" t="s">
        <v>93</v>
      </c>
      <c r="T156" s="20" t="s">
        <v>93</v>
      </c>
      <c r="U156" s="20" t="s">
        <v>93</v>
      </c>
      <c r="V156" s="20" t="s">
        <v>93</v>
      </c>
      <c r="W156" s="20" t="s">
        <v>93</v>
      </c>
      <c r="X156" s="232" t="s">
        <v>93</v>
      </c>
      <c r="Y156" s="20" t="s">
        <v>93</v>
      </c>
    </row>
    <row r="157" spans="1:25" s="57" customFormat="1" x14ac:dyDescent="0.25">
      <c r="A157" s="146"/>
      <c r="B157" s="130" t="s">
        <v>131</v>
      </c>
      <c r="C157" s="145"/>
      <c r="D157" s="153"/>
      <c r="E157" s="59"/>
      <c r="F157" s="149">
        <f>SUM(F154:F156)</f>
        <v>4654</v>
      </c>
      <c r="G157" s="228">
        <f t="shared" ref="G157:Y157" si="24">SUM(G154:G156)</f>
        <v>4654</v>
      </c>
      <c r="H157" s="149">
        <f t="shared" si="24"/>
        <v>0</v>
      </c>
      <c r="I157" s="228">
        <f t="shared" si="24"/>
        <v>0</v>
      </c>
      <c r="J157" s="228">
        <f t="shared" si="24"/>
        <v>0</v>
      </c>
      <c r="K157" s="149">
        <f t="shared" si="24"/>
        <v>0</v>
      </c>
      <c r="L157" s="228">
        <f t="shared" si="24"/>
        <v>0</v>
      </c>
      <c r="M157" s="241">
        <f t="shared" si="24"/>
        <v>0</v>
      </c>
      <c r="N157" s="149">
        <f t="shared" si="24"/>
        <v>0</v>
      </c>
      <c r="O157" s="149">
        <f t="shared" si="24"/>
        <v>0</v>
      </c>
      <c r="P157" s="228">
        <f t="shared" si="24"/>
        <v>0</v>
      </c>
      <c r="Q157" s="228">
        <f t="shared" si="24"/>
        <v>0</v>
      </c>
      <c r="R157" s="228">
        <f t="shared" si="24"/>
        <v>0</v>
      </c>
      <c r="S157" s="149">
        <f t="shared" si="24"/>
        <v>0</v>
      </c>
      <c r="T157" s="149">
        <f t="shared" si="24"/>
        <v>0</v>
      </c>
      <c r="U157" s="149">
        <f t="shared" si="24"/>
        <v>0</v>
      </c>
      <c r="V157" s="149">
        <f t="shared" si="24"/>
        <v>0</v>
      </c>
      <c r="W157" s="149">
        <f t="shared" si="24"/>
        <v>0</v>
      </c>
      <c r="X157" s="228">
        <f t="shared" si="24"/>
        <v>0</v>
      </c>
      <c r="Y157" s="149">
        <f t="shared" si="24"/>
        <v>0</v>
      </c>
    </row>
    <row r="158" spans="1:25" ht="15" customHeight="1" x14ac:dyDescent="0.25">
      <c r="A158" s="128"/>
      <c r="B158" s="285" t="s">
        <v>176</v>
      </c>
      <c r="C158" s="286"/>
      <c r="D158" s="286"/>
      <c r="E158" s="286"/>
      <c r="F158" s="286"/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  <c r="X158" s="286"/>
      <c r="Y158" s="287"/>
    </row>
    <row r="159" spans="1:25" ht="84.75" customHeight="1" x14ac:dyDescent="0.25">
      <c r="A159" s="128">
        <v>110</v>
      </c>
      <c r="B159" s="131" t="s">
        <v>177</v>
      </c>
      <c r="C159" s="20" t="s">
        <v>19</v>
      </c>
      <c r="D159" s="150" t="s">
        <v>432</v>
      </c>
      <c r="E159" s="58" t="s">
        <v>1</v>
      </c>
      <c r="F159" s="122">
        <f t="shared" si="22"/>
        <v>257</v>
      </c>
      <c r="G159" s="227">
        <v>257</v>
      </c>
      <c r="H159" s="20" t="s">
        <v>93</v>
      </c>
      <c r="I159" s="232" t="s">
        <v>93</v>
      </c>
      <c r="J159" s="232" t="s">
        <v>93</v>
      </c>
      <c r="K159" s="20" t="s">
        <v>93</v>
      </c>
      <c r="L159" s="232" t="s">
        <v>93</v>
      </c>
      <c r="M159" s="242" t="s">
        <v>93</v>
      </c>
      <c r="N159" s="20" t="s">
        <v>93</v>
      </c>
      <c r="O159" s="20" t="s">
        <v>93</v>
      </c>
      <c r="P159" s="232" t="s">
        <v>93</v>
      </c>
      <c r="Q159" s="232" t="s">
        <v>93</v>
      </c>
      <c r="R159" s="232" t="s">
        <v>93</v>
      </c>
      <c r="S159" s="20" t="s">
        <v>93</v>
      </c>
      <c r="T159" s="20" t="s">
        <v>93</v>
      </c>
      <c r="U159" s="20" t="s">
        <v>93</v>
      </c>
      <c r="V159" s="20" t="s">
        <v>93</v>
      </c>
      <c r="W159" s="20" t="s">
        <v>93</v>
      </c>
      <c r="X159" s="232" t="s">
        <v>93</v>
      </c>
      <c r="Y159" s="20" t="s">
        <v>93</v>
      </c>
    </row>
    <row r="160" spans="1:25" ht="84.75" customHeight="1" x14ac:dyDescent="0.25">
      <c r="A160" s="128">
        <v>111</v>
      </c>
      <c r="B160" s="131" t="s">
        <v>327</v>
      </c>
      <c r="C160" s="20" t="s">
        <v>19</v>
      </c>
      <c r="D160" s="150" t="s">
        <v>433</v>
      </c>
      <c r="E160" s="58">
        <v>2</v>
      </c>
      <c r="F160" s="122">
        <f t="shared" si="22"/>
        <v>0</v>
      </c>
      <c r="G160" s="227">
        <v>0</v>
      </c>
      <c r="H160" s="20" t="s">
        <v>93</v>
      </c>
      <c r="I160" s="232" t="s">
        <v>93</v>
      </c>
      <c r="J160" s="232" t="s">
        <v>93</v>
      </c>
      <c r="K160" s="20" t="s">
        <v>93</v>
      </c>
      <c r="L160" s="232" t="s">
        <v>93</v>
      </c>
      <c r="M160" s="242" t="s">
        <v>93</v>
      </c>
      <c r="N160" s="20" t="s">
        <v>93</v>
      </c>
      <c r="O160" s="20" t="s">
        <v>93</v>
      </c>
      <c r="P160" s="232" t="s">
        <v>93</v>
      </c>
      <c r="Q160" s="232" t="s">
        <v>93</v>
      </c>
      <c r="R160" s="232" t="s">
        <v>93</v>
      </c>
      <c r="S160" s="20" t="s">
        <v>93</v>
      </c>
      <c r="T160" s="20" t="s">
        <v>93</v>
      </c>
      <c r="U160" s="20" t="s">
        <v>93</v>
      </c>
      <c r="V160" s="20" t="s">
        <v>93</v>
      </c>
      <c r="W160" s="20" t="s">
        <v>93</v>
      </c>
      <c r="X160" s="232" t="s">
        <v>93</v>
      </c>
      <c r="Y160" s="20" t="s">
        <v>93</v>
      </c>
    </row>
    <row r="161" spans="1:25" ht="84.75" customHeight="1" x14ac:dyDescent="0.25">
      <c r="A161" s="128">
        <v>112</v>
      </c>
      <c r="B161" s="131" t="s">
        <v>328</v>
      </c>
      <c r="C161" s="20" t="s">
        <v>19</v>
      </c>
      <c r="D161" s="150" t="s">
        <v>433</v>
      </c>
      <c r="E161" s="58" t="s">
        <v>1</v>
      </c>
      <c r="F161" s="122">
        <f t="shared" si="22"/>
        <v>1657</v>
      </c>
      <c r="G161" s="227">
        <v>1657</v>
      </c>
      <c r="H161" s="20" t="s">
        <v>93</v>
      </c>
      <c r="I161" s="232" t="s">
        <v>93</v>
      </c>
      <c r="J161" s="232" t="s">
        <v>93</v>
      </c>
      <c r="K161" s="20" t="s">
        <v>93</v>
      </c>
      <c r="L161" s="232" t="s">
        <v>93</v>
      </c>
      <c r="M161" s="242" t="s">
        <v>93</v>
      </c>
      <c r="N161" s="20" t="s">
        <v>93</v>
      </c>
      <c r="O161" s="20" t="s">
        <v>93</v>
      </c>
      <c r="P161" s="232" t="s">
        <v>93</v>
      </c>
      <c r="Q161" s="232" t="s">
        <v>93</v>
      </c>
      <c r="R161" s="232" t="s">
        <v>93</v>
      </c>
      <c r="S161" s="20" t="s">
        <v>93</v>
      </c>
      <c r="T161" s="20" t="s">
        <v>93</v>
      </c>
      <c r="U161" s="20" t="s">
        <v>93</v>
      </c>
      <c r="V161" s="20" t="s">
        <v>93</v>
      </c>
      <c r="W161" s="20" t="s">
        <v>93</v>
      </c>
      <c r="X161" s="232" t="s">
        <v>93</v>
      </c>
      <c r="Y161" s="20" t="s">
        <v>93</v>
      </c>
    </row>
    <row r="162" spans="1:25" s="57" customFormat="1" x14ac:dyDescent="0.25">
      <c r="A162" s="146"/>
      <c r="B162" s="130" t="s">
        <v>131</v>
      </c>
      <c r="C162" s="145"/>
      <c r="D162" s="153"/>
      <c r="E162" s="59"/>
      <c r="F162" s="149">
        <f>SUM(F159:F161)</f>
        <v>1914</v>
      </c>
      <c r="G162" s="228">
        <f t="shared" ref="G162:Y162" si="25">SUM(G159:G161)</f>
        <v>1914</v>
      </c>
      <c r="H162" s="149">
        <f t="shared" si="25"/>
        <v>0</v>
      </c>
      <c r="I162" s="228">
        <f t="shared" si="25"/>
        <v>0</v>
      </c>
      <c r="J162" s="228">
        <f t="shared" si="25"/>
        <v>0</v>
      </c>
      <c r="K162" s="149">
        <f t="shared" si="25"/>
        <v>0</v>
      </c>
      <c r="L162" s="228">
        <f t="shared" si="25"/>
        <v>0</v>
      </c>
      <c r="M162" s="241">
        <f t="shared" si="25"/>
        <v>0</v>
      </c>
      <c r="N162" s="149">
        <f t="shared" si="25"/>
        <v>0</v>
      </c>
      <c r="O162" s="149">
        <f t="shared" si="25"/>
        <v>0</v>
      </c>
      <c r="P162" s="228">
        <f t="shared" si="25"/>
        <v>0</v>
      </c>
      <c r="Q162" s="228">
        <f t="shared" si="25"/>
        <v>0</v>
      </c>
      <c r="R162" s="228">
        <f t="shared" si="25"/>
        <v>0</v>
      </c>
      <c r="S162" s="149">
        <f t="shared" si="25"/>
        <v>0</v>
      </c>
      <c r="T162" s="149">
        <f t="shared" si="25"/>
        <v>0</v>
      </c>
      <c r="U162" s="149">
        <f t="shared" si="25"/>
        <v>0</v>
      </c>
      <c r="V162" s="149">
        <f t="shared" si="25"/>
        <v>0</v>
      </c>
      <c r="W162" s="149">
        <f t="shared" si="25"/>
        <v>0</v>
      </c>
      <c r="X162" s="228">
        <f t="shared" si="25"/>
        <v>0</v>
      </c>
      <c r="Y162" s="149">
        <f t="shared" si="25"/>
        <v>0</v>
      </c>
    </row>
    <row r="163" spans="1:25" ht="15" customHeight="1" x14ac:dyDescent="0.25">
      <c r="A163" s="128"/>
      <c r="B163" s="285" t="s">
        <v>479</v>
      </c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7"/>
    </row>
    <row r="164" spans="1:25" ht="30" x14ac:dyDescent="0.25">
      <c r="A164" s="128">
        <v>113</v>
      </c>
      <c r="B164" s="131" t="s">
        <v>216</v>
      </c>
      <c r="C164" s="20" t="s">
        <v>19</v>
      </c>
      <c r="D164" s="150" t="s">
        <v>482</v>
      </c>
      <c r="E164" s="58" t="s">
        <v>1</v>
      </c>
      <c r="F164" s="122">
        <f t="shared" ref="F164" si="26">SUM(G164:Y164)</f>
        <v>0</v>
      </c>
      <c r="G164" s="232" t="s">
        <v>93</v>
      </c>
      <c r="H164" s="20" t="s">
        <v>93</v>
      </c>
      <c r="I164" s="232" t="s">
        <v>93</v>
      </c>
      <c r="J164" s="232" t="s">
        <v>93</v>
      </c>
      <c r="K164" s="20" t="s">
        <v>93</v>
      </c>
      <c r="L164" s="227">
        <v>0</v>
      </c>
      <c r="M164" s="240" t="s">
        <v>93</v>
      </c>
      <c r="N164" s="122" t="s">
        <v>93</v>
      </c>
      <c r="O164" s="122" t="s">
        <v>93</v>
      </c>
      <c r="P164" s="227" t="s">
        <v>93</v>
      </c>
      <c r="Q164" s="227" t="s">
        <v>93</v>
      </c>
      <c r="R164" s="227" t="s">
        <v>93</v>
      </c>
      <c r="S164" s="122" t="s">
        <v>93</v>
      </c>
      <c r="T164" s="122" t="s">
        <v>93</v>
      </c>
      <c r="U164" s="122" t="s">
        <v>93</v>
      </c>
      <c r="V164" s="122" t="s">
        <v>93</v>
      </c>
      <c r="W164" s="122" t="s">
        <v>93</v>
      </c>
      <c r="X164" s="227" t="s">
        <v>93</v>
      </c>
      <c r="Y164" s="122" t="s">
        <v>93</v>
      </c>
    </row>
    <row r="165" spans="1:25" s="57" customFormat="1" x14ac:dyDescent="0.25">
      <c r="A165" s="146"/>
      <c r="B165" s="130" t="s">
        <v>131</v>
      </c>
      <c r="C165" s="145"/>
      <c r="D165" s="153"/>
      <c r="E165" s="59"/>
      <c r="F165" s="149">
        <f t="shared" ref="F165:Y165" si="27">SUM(F164:F164)</f>
        <v>0</v>
      </c>
      <c r="G165" s="228">
        <f t="shared" si="27"/>
        <v>0</v>
      </c>
      <c r="H165" s="149">
        <f t="shared" si="27"/>
        <v>0</v>
      </c>
      <c r="I165" s="228">
        <f t="shared" si="27"/>
        <v>0</v>
      </c>
      <c r="J165" s="228">
        <f t="shared" si="27"/>
        <v>0</v>
      </c>
      <c r="K165" s="149">
        <f t="shared" si="27"/>
        <v>0</v>
      </c>
      <c r="L165" s="228">
        <f t="shared" si="27"/>
        <v>0</v>
      </c>
      <c r="M165" s="241">
        <f t="shared" si="27"/>
        <v>0</v>
      </c>
      <c r="N165" s="149">
        <f t="shared" si="27"/>
        <v>0</v>
      </c>
      <c r="O165" s="149">
        <f t="shared" si="27"/>
        <v>0</v>
      </c>
      <c r="P165" s="228">
        <f t="shared" si="27"/>
        <v>0</v>
      </c>
      <c r="Q165" s="228">
        <f t="shared" si="27"/>
        <v>0</v>
      </c>
      <c r="R165" s="228">
        <f t="shared" si="27"/>
        <v>0</v>
      </c>
      <c r="S165" s="149">
        <f t="shared" si="27"/>
        <v>0</v>
      </c>
      <c r="T165" s="149">
        <f t="shared" si="27"/>
        <v>0</v>
      </c>
      <c r="U165" s="149">
        <f t="shared" si="27"/>
        <v>0</v>
      </c>
      <c r="V165" s="149">
        <f t="shared" si="27"/>
        <v>0</v>
      </c>
      <c r="W165" s="149">
        <f t="shared" si="27"/>
        <v>0</v>
      </c>
      <c r="X165" s="228">
        <f t="shared" si="27"/>
        <v>0</v>
      </c>
      <c r="Y165" s="149">
        <f t="shared" si="27"/>
        <v>0</v>
      </c>
    </row>
    <row r="166" spans="1:25" ht="15" customHeight="1" x14ac:dyDescent="0.25">
      <c r="A166" s="128"/>
      <c r="B166" s="285" t="s">
        <v>481</v>
      </c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  <c r="X166" s="286"/>
      <c r="Y166" s="287"/>
    </row>
    <row r="167" spans="1:25" ht="90.75" customHeight="1" x14ac:dyDescent="0.25">
      <c r="A167" s="128">
        <v>114</v>
      </c>
      <c r="B167" s="131" t="s">
        <v>330</v>
      </c>
      <c r="C167" s="20" t="s">
        <v>19</v>
      </c>
      <c r="D167" s="150" t="s">
        <v>436</v>
      </c>
      <c r="E167" s="58" t="s">
        <v>1</v>
      </c>
      <c r="F167" s="122">
        <f t="shared" ref="F167" si="28">SUM(G167:Y167)</f>
        <v>0</v>
      </c>
      <c r="G167" s="232" t="s">
        <v>93</v>
      </c>
      <c r="H167" s="122">
        <v>0</v>
      </c>
      <c r="I167" s="232" t="s">
        <v>93</v>
      </c>
      <c r="J167" s="232" t="s">
        <v>93</v>
      </c>
      <c r="K167" s="20" t="s">
        <v>93</v>
      </c>
      <c r="L167" s="232" t="s">
        <v>93</v>
      </c>
      <c r="M167" s="242" t="s">
        <v>93</v>
      </c>
      <c r="N167" s="20" t="s">
        <v>93</v>
      </c>
      <c r="O167" s="20" t="s">
        <v>93</v>
      </c>
      <c r="P167" s="232" t="s">
        <v>93</v>
      </c>
      <c r="Q167" s="232" t="s">
        <v>93</v>
      </c>
      <c r="R167" s="232" t="s">
        <v>93</v>
      </c>
      <c r="S167" s="20" t="s">
        <v>93</v>
      </c>
      <c r="T167" s="20" t="s">
        <v>93</v>
      </c>
      <c r="U167" s="20" t="s">
        <v>93</v>
      </c>
      <c r="V167" s="20" t="s">
        <v>93</v>
      </c>
      <c r="W167" s="20" t="s">
        <v>93</v>
      </c>
      <c r="X167" s="232" t="s">
        <v>93</v>
      </c>
      <c r="Y167" s="20" t="s">
        <v>93</v>
      </c>
    </row>
    <row r="168" spans="1:25" s="57" customFormat="1" x14ac:dyDescent="0.25">
      <c r="A168" s="146"/>
      <c r="B168" s="130" t="s">
        <v>131</v>
      </c>
      <c r="C168" s="145"/>
      <c r="D168" s="153"/>
      <c r="E168" s="59"/>
      <c r="F168" s="149">
        <f t="shared" ref="F168:Y168" si="29">SUM(F167:F167)</f>
        <v>0</v>
      </c>
      <c r="G168" s="228">
        <f t="shared" si="29"/>
        <v>0</v>
      </c>
      <c r="H168" s="149">
        <f t="shared" si="29"/>
        <v>0</v>
      </c>
      <c r="I168" s="228">
        <f t="shared" si="29"/>
        <v>0</v>
      </c>
      <c r="J168" s="228">
        <f t="shared" si="29"/>
        <v>0</v>
      </c>
      <c r="K168" s="149">
        <f t="shared" si="29"/>
        <v>0</v>
      </c>
      <c r="L168" s="228">
        <f t="shared" si="29"/>
        <v>0</v>
      </c>
      <c r="M168" s="241">
        <f t="shared" si="29"/>
        <v>0</v>
      </c>
      <c r="N168" s="149">
        <f t="shared" si="29"/>
        <v>0</v>
      </c>
      <c r="O168" s="149">
        <f t="shared" si="29"/>
        <v>0</v>
      </c>
      <c r="P168" s="228">
        <f t="shared" si="29"/>
        <v>0</v>
      </c>
      <c r="Q168" s="228">
        <f t="shared" si="29"/>
        <v>0</v>
      </c>
      <c r="R168" s="228">
        <f t="shared" si="29"/>
        <v>0</v>
      </c>
      <c r="S168" s="149">
        <f t="shared" si="29"/>
        <v>0</v>
      </c>
      <c r="T168" s="149">
        <f t="shared" si="29"/>
        <v>0</v>
      </c>
      <c r="U168" s="149">
        <f t="shared" si="29"/>
        <v>0</v>
      </c>
      <c r="V168" s="149">
        <f t="shared" si="29"/>
        <v>0</v>
      </c>
      <c r="W168" s="149">
        <f t="shared" si="29"/>
        <v>0</v>
      </c>
      <c r="X168" s="228">
        <f t="shared" si="29"/>
        <v>0</v>
      </c>
      <c r="Y168" s="149">
        <f t="shared" si="29"/>
        <v>0</v>
      </c>
    </row>
    <row r="169" spans="1:25" ht="15" customHeight="1" x14ac:dyDescent="0.25">
      <c r="A169" s="128"/>
      <c r="B169" s="285" t="s">
        <v>478</v>
      </c>
      <c r="C169" s="286"/>
      <c r="D169" s="286"/>
      <c r="E169" s="286"/>
      <c r="F169" s="286"/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  <c r="X169" s="286"/>
      <c r="Y169" s="287"/>
    </row>
    <row r="170" spans="1:25" ht="30" x14ac:dyDescent="0.25">
      <c r="A170" s="128">
        <v>115</v>
      </c>
      <c r="B170" s="131" t="s">
        <v>405</v>
      </c>
      <c r="C170" s="20" t="s">
        <v>19</v>
      </c>
      <c r="D170" s="150" t="s">
        <v>437</v>
      </c>
      <c r="E170" s="58" t="s">
        <v>1</v>
      </c>
      <c r="F170" s="122">
        <f t="shared" ref="F170:F173" si="30">SUM(G170:Y170)</f>
        <v>0</v>
      </c>
      <c r="G170" s="232" t="s">
        <v>93</v>
      </c>
      <c r="H170" s="20" t="s">
        <v>93</v>
      </c>
      <c r="I170" s="232" t="s">
        <v>93</v>
      </c>
      <c r="J170" s="232" t="s">
        <v>93</v>
      </c>
      <c r="K170" s="122">
        <v>0</v>
      </c>
      <c r="L170" s="232" t="s">
        <v>93</v>
      </c>
      <c r="M170" s="242" t="s">
        <v>93</v>
      </c>
      <c r="N170" s="20" t="s">
        <v>93</v>
      </c>
      <c r="O170" s="20" t="s">
        <v>93</v>
      </c>
      <c r="P170" s="232" t="s">
        <v>93</v>
      </c>
      <c r="Q170" s="232" t="s">
        <v>93</v>
      </c>
      <c r="R170" s="232" t="s">
        <v>93</v>
      </c>
      <c r="S170" s="20" t="s">
        <v>93</v>
      </c>
      <c r="T170" s="20" t="s">
        <v>93</v>
      </c>
      <c r="U170" s="20" t="s">
        <v>93</v>
      </c>
      <c r="V170" s="20" t="s">
        <v>93</v>
      </c>
      <c r="W170" s="20" t="s">
        <v>93</v>
      </c>
      <c r="X170" s="232" t="s">
        <v>93</v>
      </c>
      <c r="Y170" s="20" t="s">
        <v>93</v>
      </c>
    </row>
    <row r="171" spans="1:25" ht="30" x14ac:dyDescent="0.25">
      <c r="A171" s="128">
        <v>116</v>
      </c>
      <c r="B171" s="131" t="s">
        <v>406</v>
      </c>
      <c r="C171" s="20" t="s">
        <v>19</v>
      </c>
      <c r="D171" s="150" t="s">
        <v>437</v>
      </c>
      <c r="E171" s="58">
        <v>2</v>
      </c>
      <c r="F171" s="122">
        <f t="shared" si="30"/>
        <v>0</v>
      </c>
      <c r="G171" s="232" t="s">
        <v>93</v>
      </c>
      <c r="H171" s="20" t="s">
        <v>93</v>
      </c>
      <c r="I171" s="232" t="s">
        <v>93</v>
      </c>
      <c r="J171" s="232" t="s">
        <v>93</v>
      </c>
      <c r="K171" s="122">
        <v>0</v>
      </c>
      <c r="L171" s="232" t="s">
        <v>93</v>
      </c>
      <c r="M171" s="242" t="s">
        <v>93</v>
      </c>
      <c r="N171" s="20" t="s">
        <v>93</v>
      </c>
      <c r="O171" s="20" t="s">
        <v>93</v>
      </c>
      <c r="P171" s="232" t="s">
        <v>93</v>
      </c>
      <c r="Q171" s="232" t="s">
        <v>93</v>
      </c>
      <c r="R171" s="232" t="s">
        <v>93</v>
      </c>
      <c r="S171" s="20" t="s">
        <v>93</v>
      </c>
      <c r="T171" s="20" t="s">
        <v>93</v>
      </c>
      <c r="U171" s="20" t="s">
        <v>93</v>
      </c>
      <c r="V171" s="20" t="s">
        <v>93</v>
      </c>
      <c r="W171" s="20" t="s">
        <v>93</v>
      </c>
      <c r="X171" s="232" t="s">
        <v>93</v>
      </c>
      <c r="Y171" s="20" t="s">
        <v>93</v>
      </c>
    </row>
    <row r="172" spans="1:25" ht="30" x14ac:dyDescent="0.25">
      <c r="A172" s="128">
        <v>117</v>
      </c>
      <c r="B172" s="131" t="s">
        <v>407</v>
      </c>
      <c r="C172" s="20" t="s">
        <v>19</v>
      </c>
      <c r="D172" s="150" t="s">
        <v>437</v>
      </c>
      <c r="E172" s="58" t="s">
        <v>1</v>
      </c>
      <c r="F172" s="122">
        <f t="shared" ref="F172" si="31">SUM(G172:Y172)</f>
        <v>0</v>
      </c>
      <c r="G172" s="232" t="s">
        <v>93</v>
      </c>
      <c r="H172" s="20" t="s">
        <v>93</v>
      </c>
      <c r="I172" s="232" t="s">
        <v>93</v>
      </c>
      <c r="J172" s="232" t="s">
        <v>93</v>
      </c>
      <c r="K172" s="122">
        <v>0</v>
      </c>
      <c r="L172" s="232" t="s">
        <v>93</v>
      </c>
      <c r="M172" s="242" t="s">
        <v>93</v>
      </c>
      <c r="N172" s="20" t="s">
        <v>93</v>
      </c>
      <c r="O172" s="20" t="s">
        <v>93</v>
      </c>
      <c r="P172" s="232" t="s">
        <v>93</v>
      </c>
      <c r="Q172" s="232" t="s">
        <v>93</v>
      </c>
      <c r="R172" s="232" t="s">
        <v>93</v>
      </c>
      <c r="S172" s="20" t="s">
        <v>93</v>
      </c>
      <c r="T172" s="20" t="s">
        <v>93</v>
      </c>
      <c r="U172" s="20" t="s">
        <v>93</v>
      </c>
      <c r="V172" s="20" t="s">
        <v>93</v>
      </c>
      <c r="W172" s="20" t="s">
        <v>93</v>
      </c>
      <c r="X172" s="232" t="s">
        <v>93</v>
      </c>
      <c r="Y172" s="20" t="s">
        <v>93</v>
      </c>
    </row>
    <row r="173" spans="1:25" ht="43.5" customHeight="1" x14ac:dyDescent="0.25">
      <c r="A173" s="128">
        <v>118</v>
      </c>
      <c r="B173" s="131" t="s">
        <v>408</v>
      </c>
      <c r="C173" s="20" t="s">
        <v>19</v>
      </c>
      <c r="D173" s="150" t="s">
        <v>437</v>
      </c>
      <c r="E173" s="58">
        <v>2</v>
      </c>
      <c r="F173" s="122">
        <f t="shared" si="30"/>
        <v>0</v>
      </c>
      <c r="G173" s="232" t="s">
        <v>93</v>
      </c>
      <c r="H173" s="20" t="s">
        <v>93</v>
      </c>
      <c r="I173" s="232" t="s">
        <v>93</v>
      </c>
      <c r="J173" s="232" t="s">
        <v>93</v>
      </c>
      <c r="K173" s="122">
        <v>0</v>
      </c>
      <c r="L173" s="232" t="s">
        <v>93</v>
      </c>
      <c r="M173" s="242" t="s">
        <v>93</v>
      </c>
      <c r="N173" s="20" t="s">
        <v>93</v>
      </c>
      <c r="O173" s="20" t="s">
        <v>93</v>
      </c>
      <c r="P173" s="232" t="s">
        <v>93</v>
      </c>
      <c r="Q173" s="232" t="s">
        <v>93</v>
      </c>
      <c r="R173" s="232" t="s">
        <v>93</v>
      </c>
      <c r="S173" s="20" t="s">
        <v>93</v>
      </c>
      <c r="T173" s="20" t="s">
        <v>93</v>
      </c>
      <c r="U173" s="20" t="s">
        <v>93</v>
      </c>
      <c r="V173" s="20" t="s">
        <v>93</v>
      </c>
      <c r="W173" s="20" t="s">
        <v>93</v>
      </c>
      <c r="X173" s="232" t="s">
        <v>93</v>
      </c>
      <c r="Y173" s="20" t="s">
        <v>93</v>
      </c>
    </row>
    <row r="174" spans="1:25" s="57" customFormat="1" x14ac:dyDescent="0.25">
      <c r="A174" s="146"/>
      <c r="B174" s="130" t="s">
        <v>131</v>
      </c>
      <c r="C174" s="145"/>
      <c r="D174" s="153"/>
      <c r="E174" s="59"/>
      <c r="F174" s="149">
        <f>SUM(F170:F173)</f>
        <v>0</v>
      </c>
      <c r="G174" s="228">
        <f t="shared" ref="G174:Y174" si="32">SUM(G170:G173)</f>
        <v>0</v>
      </c>
      <c r="H174" s="149">
        <f t="shared" si="32"/>
        <v>0</v>
      </c>
      <c r="I174" s="228">
        <f t="shared" si="32"/>
        <v>0</v>
      </c>
      <c r="J174" s="228">
        <f t="shared" si="32"/>
        <v>0</v>
      </c>
      <c r="K174" s="149">
        <f t="shared" si="32"/>
        <v>0</v>
      </c>
      <c r="L174" s="228">
        <f t="shared" si="32"/>
        <v>0</v>
      </c>
      <c r="M174" s="241">
        <f t="shared" si="32"/>
        <v>0</v>
      </c>
      <c r="N174" s="149">
        <f t="shared" si="32"/>
        <v>0</v>
      </c>
      <c r="O174" s="149">
        <f t="shared" si="32"/>
        <v>0</v>
      </c>
      <c r="P174" s="228">
        <f t="shared" si="32"/>
        <v>0</v>
      </c>
      <c r="Q174" s="228">
        <f t="shared" si="32"/>
        <v>0</v>
      </c>
      <c r="R174" s="228">
        <f t="shared" si="32"/>
        <v>0</v>
      </c>
      <c r="S174" s="149">
        <f t="shared" si="32"/>
        <v>0</v>
      </c>
      <c r="T174" s="149">
        <f t="shared" si="32"/>
        <v>0</v>
      </c>
      <c r="U174" s="149">
        <f t="shared" si="32"/>
        <v>0</v>
      </c>
      <c r="V174" s="149">
        <f t="shared" si="32"/>
        <v>0</v>
      </c>
      <c r="W174" s="149">
        <f t="shared" si="32"/>
        <v>0</v>
      </c>
      <c r="X174" s="228">
        <f t="shared" si="32"/>
        <v>0</v>
      </c>
      <c r="Y174" s="149">
        <f t="shared" si="32"/>
        <v>0</v>
      </c>
    </row>
    <row r="175" spans="1:25" s="57" customFormat="1" x14ac:dyDescent="0.25">
      <c r="A175" s="146"/>
      <c r="B175" s="130" t="s">
        <v>132</v>
      </c>
      <c r="C175" s="145"/>
      <c r="D175" s="153"/>
      <c r="E175" s="59"/>
      <c r="F175" s="149">
        <f>F162+F157+F152+F174+F165+F168</f>
        <v>9096</v>
      </c>
      <c r="G175" s="228">
        <f t="shared" ref="G175:Y175" si="33">G162+G157+G152+G174+G165+G168</f>
        <v>9096</v>
      </c>
      <c r="H175" s="149">
        <f t="shared" si="33"/>
        <v>0</v>
      </c>
      <c r="I175" s="228">
        <f t="shared" si="33"/>
        <v>0</v>
      </c>
      <c r="J175" s="228">
        <f t="shared" si="33"/>
        <v>0</v>
      </c>
      <c r="K175" s="149">
        <f t="shared" si="33"/>
        <v>0</v>
      </c>
      <c r="L175" s="228">
        <f t="shared" si="33"/>
        <v>0</v>
      </c>
      <c r="M175" s="241">
        <f t="shared" si="33"/>
        <v>0</v>
      </c>
      <c r="N175" s="149">
        <f t="shared" si="33"/>
        <v>0</v>
      </c>
      <c r="O175" s="149">
        <f t="shared" si="33"/>
        <v>0</v>
      </c>
      <c r="P175" s="228">
        <f t="shared" si="33"/>
        <v>0</v>
      </c>
      <c r="Q175" s="228">
        <f t="shared" si="33"/>
        <v>0</v>
      </c>
      <c r="R175" s="228">
        <f t="shared" si="33"/>
        <v>0</v>
      </c>
      <c r="S175" s="149">
        <f t="shared" si="33"/>
        <v>0</v>
      </c>
      <c r="T175" s="149">
        <f t="shared" si="33"/>
        <v>0</v>
      </c>
      <c r="U175" s="149">
        <f t="shared" si="33"/>
        <v>0</v>
      </c>
      <c r="V175" s="149">
        <f t="shared" si="33"/>
        <v>0</v>
      </c>
      <c r="W175" s="149">
        <f t="shared" si="33"/>
        <v>0</v>
      </c>
      <c r="X175" s="228">
        <f t="shared" si="33"/>
        <v>0</v>
      </c>
      <c r="Y175" s="149">
        <f t="shared" si="33"/>
        <v>0</v>
      </c>
    </row>
    <row r="176" spans="1:25" ht="67.5" customHeight="1" x14ac:dyDescent="0.25">
      <c r="A176" s="128"/>
      <c r="B176" s="133" t="s">
        <v>207</v>
      </c>
      <c r="C176" s="20"/>
      <c r="D176" s="150" t="s">
        <v>435</v>
      </c>
      <c r="E176" s="21"/>
      <c r="F176" s="122">
        <f>SUM(G176:Y176)</f>
        <v>2647</v>
      </c>
      <c r="G176" s="227">
        <v>889</v>
      </c>
      <c r="H176" s="122">
        <v>1059</v>
      </c>
      <c r="I176" s="227">
        <v>256</v>
      </c>
      <c r="J176" s="227">
        <v>74</v>
      </c>
      <c r="K176" s="122">
        <v>183</v>
      </c>
      <c r="L176" s="227">
        <v>25</v>
      </c>
      <c r="M176" s="240">
        <v>0</v>
      </c>
      <c r="N176" s="122">
        <v>0</v>
      </c>
      <c r="O176" s="122">
        <v>0</v>
      </c>
      <c r="P176" s="227">
        <v>25</v>
      </c>
      <c r="Q176" s="227">
        <v>1</v>
      </c>
      <c r="R176" s="227">
        <v>70</v>
      </c>
      <c r="S176" s="122">
        <v>62</v>
      </c>
      <c r="T176" s="122">
        <v>0</v>
      </c>
      <c r="U176" s="122">
        <v>2</v>
      </c>
      <c r="V176" s="122">
        <v>0</v>
      </c>
      <c r="W176" s="122">
        <v>0</v>
      </c>
      <c r="X176" s="227">
        <v>0</v>
      </c>
      <c r="Y176" s="122">
        <v>1</v>
      </c>
    </row>
    <row r="177" spans="1:25" ht="28.5" x14ac:dyDescent="0.25">
      <c r="A177" s="146" t="s">
        <v>0</v>
      </c>
      <c r="B177" s="146" t="s">
        <v>498</v>
      </c>
      <c r="C177" s="58" t="s">
        <v>24</v>
      </c>
      <c r="D177" s="154" t="s">
        <v>37</v>
      </c>
      <c r="E177" s="128"/>
      <c r="F177" s="164">
        <f t="shared" ref="F177:Y177" si="34">F175+F141+F114+F68</f>
        <v>424597</v>
      </c>
      <c r="G177" s="231">
        <f t="shared" si="34"/>
        <v>100714</v>
      </c>
      <c r="H177" s="164">
        <f t="shared" si="34"/>
        <v>72522</v>
      </c>
      <c r="I177" s="231">
        <f t="shared" si="34"/>
        <v>59745</v>
      </c>
      <c r="J177" s="231">
        <f t="shared" si="34"/>
        <v>5983</v>
      </c>
      <c r="K177" s="164">
        <f t="shared" si="34"/>
        <v>18790</v>
      </c>
      <c r="L177" s="231">
        <f t="shared" si="34"/>
        <v>23753</v>
      </c>
      <c r="M177" s="245">
        <f t="shared" si="34"/>
        <v>29311</v>
      </c>
      <c r="N177" s="164">
        <f t="shared" si="34"/>
        <v>35706</v>
      </c>
      <c r="O177" s="164">
        <f t="shared" si="34"/>
        <v>52</v>
      </c>
      <c r="P177" s="231">
        <f t="shared" si="34"/>
        <v>4240</v>
      </c>
      <c r="Q177" s="231">
        <f t="shared" si="34"/>
        <v>424</v>
      </c>
      <c r="R177" s="231">
        <f t="shared" si="34"/>
        <v>15125</v>
      </c>
      <c r="S177" s="164">
        <f t="shared" si="34"/>
        <v>39285</v>
      </c>
      <c r="T177" s="164">
        <f t="shared" si="34"/>
        <v>101</v>
      </c>
      <c r="U177" s="164">
        <f t="shared" si="34"/>
        <v>1052</v>
      </c>
      <c r="V177" s="164">
        <f t="shared" si="34"/>
        <v>81</v>
      </c>
      <c r="W177" s="164">
        <f t="shared" si="34"/>
        <v>3222</v>
      </c>
      <c r="X177" s="231">
        <f t="shared" si="34"/>
        <v>6434</v>
      </c>
      <c r="Y177" s="164">
        <f t="shared" si="34"/>
        <v>8057</v>
      </c>
    </row>
    <row r="178" spans="1:25" x14ac:dyDescent="0.25">
      <c r="A178" s="22"/>
      <c r="B178" s="22"/>
      <c r="C178" s="168"/>
      <c r="D178" s="224"/>
      <c r="E178" s="225"/>
      <c r="F178" s="169"/>
      <c r="G178" s="233"/>
      <c r="H178" s="169"/>
      <c r="I178" s="233"/>
      <c r="J178" s="233"/>
      <c r="K178" s="169"/>
      <c r="L178" s="233"/>
      <c r="M178" s="246"/>
      <c r="N178" s="169"/>
      <c r="O178" s="169"/>
      <c r="P178" s="233"/>
      <c r="Q178" s="233"/>
      <c r="R178" s="233"/>
      <c r="S178" s="169"/>
      <c r="T178" s="169"/>
      <c r="U178" s="169"/>
      <c r="V178" s="169"/>
      <c r="W178" s="169"/>
      <c r="X178" s="233"/>
      <c r="Y178" s="169"/>
    </row>
    <row r="179" spans="1:25" s="107" customFormat="1" ht="15" customHeight="1" x14ac:dyDescent="0.2">
      <c r="A179" s="288" t="s">
        <v>571</v>
      </c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  <c r="U179" s="288"/>
      <c r="V179" s="288"/>
      <c r="W179" s="288"/>
      <c r="X179" s="288"/>
      <c r="Y179" s="288"/>
    </row>
    <row r="180" spans="1:25" s="108" customFormat="1" ht="27" customHeight="1" x14ac:dyDescent="0.2">
      <c r="A180" s="290" t="s">
        <v>563</v>
      </c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</row>
    <row r="181" spans="1:25" s="108" customFormat="1" ht="24.75" customHeight="1" x14ac:dyDescent="0.2">
      <c r="A181" s="289" t="s">
        <v>438</v>
      </c>
      <c r="B181" s="288"/>
      <c r="C181" s="288"/>
      <c r="D181" s="288"/>
      <c r="E181" s="288"/>
      <c r="F181" s="288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  <c r="U181" s="288"/>
      <c r="V181" s="288"/>
      <c r="W181" s="288"/>
      <c r="X181" s="288"/>
      <c r="Y181" s="288"/>
    </row>
    <row r="182" spans="1:25" s="108" customFormat="1" ht="12.75" customHeight="1" x14ac:dyDescent="0.2">
      <c r="A182" s="283" t="s">
        <v>512</v>
      </c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</row>
    <row r="183" spans="1:25" s="108" customFormat="1" ht="12.75" customHeight="1" x14ac:dyDescent="0.2">
      <c r="A183" s="283" t="s">
        <v>513</v>
      </c>
      <c r="B183" s="283"/>
      <c r="C183" s="283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</row>
    <row r="184" spans="1:25" s="108" customFormat="1" ht="12.75" customHeight="1" x14ac:dyDescent="0.2">
      <c r="A184" s="290" t="s">
        <v>569</v>
      </c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1"/>
      <c r="X184" s="291"/>
      <c r="Y184" s="291"/>
    </row>
    <row r="185" spans="1:25" s="108" customFormat="1" ht="30" customHeight="1" x14ac:dyDescent="0.2">
      <c r="A185" s="290" t="s">
        <v>570</v>
      </c>
      <c r="B185" s="291"/>
      <c r="C185" s="291"/>
      <c r="D185" s="291"/>
      <c r="E185" s="291"/>
      <c r="F185" s="291"/>
      <c r="G185" s="291"/>
      <c r="H185" s="291"/>
      <c r="I185" s="291"/>
      <c r="J185" s="291"/>
      <c r="K185" s="291"/>
      <c r="L185" s="291"/>
      <c r="M185" s="291"/>
      <c r="N185" s="291"/>
      <c r="O185" s="291"/>
      <c r="P185" s="291"/>
      <c r="Q185" s="291"/>
      <c r="R185" s="291"/>
      <c r="S185" s="291"/>
      <c r="T185" s="291"/>
      <c r="U185" s="291"/>
      <c r="V185" s="291"/>
      <c r="W185" s="291"/>
      <c r="X185" s="291"/>
      <c r="Y185" s="291"/>
    </row>
    <row r="186" spans="1:25" s="49" customFormat="1" x14ac:dyDescent="0.25">
      <c r="A186" s="60"/>
      <c r="B186" s="60"/>
      <c r="C186" s="60"/>
      <c r="D186" s="158"/>
      <c r="E186" s="60"/>
      <c r="G186" s="8"/>
      <c r="I186" s="237"/>
      <c r="J186" s="237"/>
      <c r="L186" s="9"/>
      <c r="M186" s="247"/>
      <c r="P186" s="9"/>
      <c r="Q186" s="9"/>
      <c r="R186" s="9"/>
      <c r="X186" s="9"/>
    </row>
    <row r="187" spans="1:25" s="49" customFormat="1" ht="15.75" customHeight="1" x14ac:dyDescent="0.25">
      <c r="A187" s="284" t="s">
        <v>802</v>
      </c>
      <c r="B187" s="284"/>
      <c r="C187" s="284"/>
      <c r="D187" s="155"/>
      <c r="E187" s="138"/>
      <c r="F187" s="139"/>
      <c r="G187" s="284" t="s">
        <v>803</v>
      </c>
      <c r="H187" s="284"/>
      <c r="I187" s="284"/>
      <c r="J187" s="237"/>
      <c r="L187" s="9"/>
      <c r="M187" s="247"/>
      <c r="N187" s="50"/>
      <c r="P187" s="9"/>
      <c r="Q187" s="9"/>
      <c r="R187" s="9"/>
      <c r="X187" s="9"/>
    </row>
    <row r="188" spans="1:25" s="49" customFormat="1" ht="12.75" customHeight="1" x14ac:dyDescent="0.25">
      <c r="A188" s="61"/>
      <c r="B188" s="62"/>
      <c r="C188" s="47"/>
      <c r="D188" s="156"/>
      <c r="G188" s="9"/>
      <c r="H188" s="63"/>
      <c r="I188" s="237"/>
      <c r="J188" s="237"/>
      <c r="L188" s="9"/>
      <c r="M188" s="247"/>
      <c r="N188" s="50"/>
      <c r="P188" s="9"/>
      <c r="Q188" s="9"/>
      <c r="R188" s="9"/>
      <c r="X188" s="9"/>
    </row>
    <row r="189" spans="1:25" s="49" customFormat="1" ht="15.75" customHeight="1" x14ac:dyDescent="0.25">
      <c r="A189" s="64" t="s">
        <v>366</v>
      </c>
      <c r="C189" s="64"/>
      <c r="D189" s="155"/>
      <c r="E189" s="46"/>
      <c r="F189" s="64"/>
      <c r="G189" s="42" t="s">
        <v>367</v>
      </c>
      <c r="H189" s="65"/>
      <c r="I189" s="238"/>
      <c r="J189" s="237"/>
      <c r="L189" s="9"/>
      <c r="M189" s="247"/>
      <c r="P189" s="9"/>
      <c r="Q189" s="9"/>
      <c r="R189" s="9"/>
      <c r="X189" s="9"/>
    </row>
    <row r="190" spans="1:25" s="49" customFormat="1" ht="19.5" customHeight="1" x14ac:dyDescent="0.25">
      <c r="A190" s="269" t="s">
        <v>568</v>
      </c>
      <c r="B190" s="269"/>
      <c r="C190" s="269"/>
      <c r="D190" s="157"/>
      <c r="G190" s="9"/>
      <c r="I190" s="237"/>
      <c r="J190" s="237"/>
      <c r="L190" s="9"/>
      <c r="M190" s="247"/>
      <c r="P190" s="9"/>
      <c r="Q190" s="9"/>
      <c r="R190" s="9"/>
      <c r="X190" s="9"/>
    </row>
    <row r="193" spans="2:2" ht="30" x14ac:dyDescent="0.25">
      <c r="B193" s="67" t="s">
        <v>214</v>
      </c>
    </row>
  </sheetData>
  <autoFilter ref="A6:Y185"/>
  <mergeCells count="60">
    <mergeCell ref="B49:Y49"/>
    <mergeCell ref="B55:Y55"/>
    <mergeCell ref="B58:Y58"/>
    <mergeCell ref="L1:Y1"/>
    <mergeCell ref="B69:Y69"/>
    <mergeCell ref="D1:E1"/>
    <mergeCell ref="A2:B2"/>
    <mergeCell ref="B62:Y62"/>
    <mergeCell ref="B8:Y8"/>
    <mergeCell ref="B9:Y9"/>
    <mergeCell ref="B24:Y24"/>
    <mergeCell ref="B27:Y27"/>
    <mergeCell ref="A4:A6"/>
    <mergeCell ref="M5:M6"/>
    <mergeCell ref="R5:R6"/>
    <mergeCell ref="B35:Y35"/>
    <mergeCell ref="G5:G6"/>
    <mergeCell ref="H5:H6"/>
    <mergeCell ref="I5:I6"/>
    <mergeCell ref="J5:J6"/>
    <mergeCell ref="K5:K6"/>
    <mergeCell ref="B103:Y103"/>
    <mergeCell ref="B43:Y43"/>
    <mergeCell ref="B4:B6"/>
    <mergeCell ref="C4:E4"/>
    <mergeCell ref="F5:F6"/>
    <mergeCell ref="N5:O5"/>
    <mergeCell ref="P5:Q5"/>
    <mergeCell ref="F4:Y4"/>
    <mergeCell ref="W5:W6"/>
    <mergeCell ref="X5:X6"/>
    <mergeCell ref="L5:L6"/>
    <mergeCell ref="C5:C6"/>
    <mergeCell ref="D5:D6"/>
    <mergeCell ref="E5:E6"/>
    <mergeCell ref="S5:V5"/>
    <mergeCell ref="Y5:Y6"/>
    <mergeCell ref="B111:Y111"/>
    <mergeCell ref="B163:Y163"/>
    <mergeCell ref="B123:Y123"/>
    <mergeCell ref="B143:Y143"/>
    <mergeCell ref="B142:Y142"/>
    <mergeCell ref="B115:Y115"/>
    <mergeCell ref="B116:Y116"/>
    <mergeCell ref="A3:Y3"/>
    <mergeCell ref="A190:C190"/>
    <mergeCell ref="A182:Y182"/>
    <mergeCell ref="A187:C187"/>
    <mergeCell ref="G187:I187"/>
    <mergeCell ref="B153:Y153"/>
    <mergeCell ref="B158:Y158"/>
    <mergeCell ref="B169:Y169"/>
    <mergeCell ref="B166:Y166"/>
    <mergeCell ref="A179:Y179"/>
    <mergeCell ref="A181:Y181"/>
    <mergeCell ref="A184:Y184"/>
    <mergeCell ref="A180:Y180"/>
    <mergeCell ref="A185:Y185"/>
    <mergeCell ref="A183:Y183"/>
    <mergeCell ref="B70:Y70"/>
  </mergeCells>
  <pageMargins left="0.82677165354330717" right="0.23622047244094491" top="0.74803149606299213" bottom="0.74803149606299213" header="0.31496062992125984" footer="0.31496062992125984"/>
  <pageSetup paperSize="9" scale="52" orientation="landscape" horizontalDpi="0" verticalDpi="0" r:id="rId1"/>
  <rowBreaks count="8" manualBreakCount="8">
    <brk id="16" max="24" man="1"/>
    <brk id="29" max="24" man="1"/>
    <brk id="41" max="24" man="1"/>
    <brk id="61" max="16383" man="1"/>
    <brk id="94" max="24" man="1"/>
    <brk id="114" max="24" man="1"/>
    <brk id="144" max="24" man="1"/>
    <brk id="16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opLeftCell="J10" zoomScaleNormal="100" workbookViewId="0">
      <selection activeCell="A17" sqref="A17:XFD17"/>
    </sheetView>
  </sheetViews>
  <sheetFormatPr defaultRowHeight="15" x14ac:dyDescent="0.25"/>
  <cols>
    <col min="1" max="1" width="4.5703125" style="3" customWidth="1"/>
    <col min="2" max="2" width="43.7109375" style="3" customWidth="1"/>
    <col min="3" max="3" width="11" style="3" customWidth="1"/>
    <col min="4" max="9" width="11.28515625" style="3" customWidth="1"/>
    <col min="10" max="13" width="12.140625" style="3" customWidth="1"/>
    <col min="14" max="14" width="11.7109375" style="3" customWidth="1"/>
    <col min="15" max="15" width="10.28515625" style="3" customWidth="1"/>
    <col min="16" max="17" width="9.42578125" style="3" customWidth="1"/>
    <col min="18" max="18" width="10.5703125" style="3" customWidth="1"/>
    <col min="19" max="19" width="11.42578125" style="3" customWidth="1"/>
    <col min="20" max="20" width="7.85546875" style="3" customWidth="1"/>
    <col min="21" max="21" width="8.7109375" style="3" customWidth="1"/>
    <col min="22" max="23" width="10.85546875" style="3" customWidth="1"/>
    <col min="24" max="24" width="10.7109375" style="3" customWidth="1"/>
    <col min="25" max="25" width="9.140625" style="3" customWidth="1"/>
    <col min="26" max="26" width="9" style="3" customWidth="1"/>
    <col min="27" max="27" width="10" style="3" customWidth="1"/>
    <col min="28" max="28" width="9.28515625" style="3" customWidth="1"/>
    <col min="29" max="29" width="9.140625" style="3" customWidth="1"/>
    <col min="30" max="16384" width="9.140625" style="3"/>
  </cols>
  <sheetData>
    <row r="1" spans="1:31" ht="55.5" customHeight="1" x14ac:dyDescent="0.2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35"/>
      <c r="O1" s="35"/>
      <c r="P1" s="35"/>
      <c r="Q1" s="35"/>
      <c r="R1" s="35"/>
      <c r="S1" s="35"/>
      <c r="T1" s="35"/>
      <c r="U1" s="335" t="s">
        <v>812</v>
      </c>
      <c r="V1" s="335"/>
      <c r="W1" s="335"/>
      <c r="X1" s="335"/>
      <c r="Y1" s="335"/>
      <c r="Z1" s="335"/>
      <c r="AA1" s="335"/>
      <c r="AB1" s="335"/>
      <c r="AC1" s="335"/>
      <c r="AD1" s="35"/>
      <c r="AE1" s="35"/>
    </row>
    <row r="2" spans="1:31" ht="27.75" customHeight="1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5"/>
      <c r="O2" s="35"/>
      <c r="P2" s="35"/>
      <c r="Q2" s="35"/>
      <c r="R2" s="35"/>
      <c r="S2" s="35"/>
      <c r="T2" s="35"/>
      <c r="U2" s="35"/>
      <c r="V2" s="98"/>
      <c r="W2" s="98"/>
      <c r="X2" s="98"/>
      <c r="Y2" s="98"/>
      <c r="Z2" s="98"/>
      <c r="AA2" s="98"/>
      <c r="AB2" s="11" t="s">
        <v>97</v>
      </c>
      <c r="AC2" s="98"/>
      <c r="AD2" s="35"/>
      <c r="AE2" s="35"/>
    </row>
    <row r="3" spans="1:31" ht="35.25" customHeight="1" x14ac:dyDescent="0.25">
      <c r="B3" s="336" t="s">
        <v>403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214"/>
      <c r="AD3" s="35"/>
      <c r="AE3" s="35"/>
    </row>
    <row r="4" spans="1:31" ht="15.75" customHeight="1" x14ac:dyDescent="0.25">
      <c r="A4" s="319" t="s">
        <v>554</v>
      </c>
      <c r="B4" s="319"/>
      <c r="C4" s="319"/>
      <c r="D4" s="319"/>
      <c r="E4" s="87"/>
      <c r="F4" s="87"/>
      <c r="G4" s="87"/>
      <c r="H4" s="87"/>
      <c r="I4" s="87"/>
      <c r="J4" s="87"/>
      <c r="K4" s="87"/>
      <c r="L4" s="87"/>
      <c r="M4" s="87"/>
      <c r="N4" s="39"/>
      <c r="R4" s="88"/>
      <c r="S4" s="88"/>
      <c r="T4" s="88"/>
      <c r="U4" s="88"/>
      <c r="X4" s="11"/>
      <c r="AB4" s="11"/>
    </row>
    <row r="5" spans="1:31" s="89" customFormat="1" ht="66" customHeight="1" x14ac:dyDescent="0.2">
      <c r="A5" s="76" t="s">
        <v>13</v>
      </c>
      <c r="B5" s="76" t="s">
        <v>2</v>
      </c>
      <c r="C5" s="94" t="s">
        <v>71</v>
      </c>
      <c r="D5" s="116" t="s">
        <v>77</v>
      </c>
      <c r="E5" s="315" t="s">
        <v>75</v>
      </c>
      <c r="F5" s="315"/>
      <c r="G5" s="315"/>
      <c r="H5" s="315" t="s">
        <v>79</v>
      </c>
      <c r="I5" s="315"/>
      <c r="J5" s="317" t="s">
        <v>72</v>
      </c>
      <c r="K5" s="318"/>
      <c r="L5" s="317" t="s">
        <v>78</v>
      </c>
      <c r="M5" s="318"/>
      <c r="N5" s="315" t="s">
        <v>74</v>
      </c>
      <c r="O5" s="315"/>
      <c r="P5" s="315" t="s">
        <v>182</v>
      </c>
      <c r="Q5" s="315"/>
      <c r="R5" s="315"/>
      <c r="S5" s="94" t="s">
        <v>73</v>
      </c>
      <c r="T5" s="316" t="s">
        <v>76</v>
      </c>
      <c r="U5" s="316"/>
      <c r="V5" s="316"/>
      <c r="W5" s="316"/>
      <c r="X5" s="316"/>
      <c r="Y5" s="317" t="s">
        <v>10</v>
      </c>
      <c r="Z5" s="318"/>
      <c r="AA5" s="198" t="s">
        <v>11</v>
      </c>
      <c r="AB5" s="315" t="s">
        <v>12</v>
      </c>
      <c r="AC5" s="315"/>
    </row>
    <row r="6" spans="1:31" s="34" customFormat="1" ht="15" customHeight="1" x14ac:dyDescent="0.2">
      <c r="A6" s="114">
        <v>1</v>
      </c>
      <c r="B6" s="114">
        <v>2</v>
      </c>
      <c r="C6" s="114">
        <v>3</v>
      </c>
      <c r="D6" s="112">
        <v>4</v>
      </c>
      <c r="E6" s="315">
        <v>5</v>
      </c>
      <c r="F6" s="315"/>
      <c r="G6" s="315"/>
      <c r="H6" s="317">
        <v>6</v>
      </c>
      <c r="I6" s="318"/>
      <c r="J6" s="317">
        <v>7</v>
      </c>
      <c r="K6" s="318"/>
      <c r="L6" s="317">
        <v>8</v>
      </c>
      <c r="M6" s="318"/>
      <c r="N6" s="317">
        <v>9</v>
      </c>
      <c r="O6" s="318"/>
      <c r="P6" s="320">
        <v>10</v>
      </c>
      <c r="Q6" s="321"/>
      <c r="R6" s="322"/>
      <c r="S6" s="114">
        <v>11</v>
      </c>
      <c r="T6" s="315">
        <v>12</v>
      </c>
      <c r="U6" s="315"/>
      <c r="V6" s="315"/>
      <c r="W6" s="315"/>
      <c r="X6" s="315"/>
      <c r="Y6" s="324">
        <v>13</v>
      </c>
      <c r="Z6" s="325"/>
      <c r="AA6" s="201">
        <v>14</v>
      </c>
      <c r="AB6" s="323">
        <v>15</v>
      </c>
      <c r="AC6" s="323"/>
    </row>
    <row r="7" spans="1:31" s="34" customFormat="1" ht="30" customHeight="1" x14ac:dyDescent="0.2">
      <c r="A7" s="114">
        <v>1</v>
      </c>
      <c r="B7" s="24" t="s">
        <v>475</v>
      </c>
      <c r="C7" s="114" t="s">
        <v>80</v>
      </c>
      <c r="D7" s="112" t="s">
        <v>80</v>
      </c>
      <c r="E7" s="315" t="s">
        <v>80</v>
      </c>
      <c r="F7" s="342"/>
      <c r="G7" s="342"/>
      <c r="H7" s="315" t="s">
        <v>80</v>
      </c>
      <c r="I7" s="315"/>
      <c r="J7" s="114" t="s">
        <v>80</v>
      </c>
      <c r="K7" s="114" t="s">
        <v>80</v>
      </c>
      <c r="L7" s="317" t="s">
        <v>80</v>
      </c>
      <c r="M7" s="318"/>
      <c r="N7" s="343" t="s">
        <v>80</v>
      </c>
      <c r="O7" s="344"/>
      <c r="P7" s="315" t="s">
        <v>80</v>
      </c>
      <c r="Q7" s="315"/>
      <c r="R7" s="315"/>
      <c r="S7" s="114" t="s">
        <v>80</v>
      </c>
      <c r="T7" s="315" t="s">
        <v>80</v>
      </c>
      <c r="U7" s="315"/>
      <c r="V7" s="315"/>
      <c r="W7" s="315"/>
      <c r="X7" s="315"/>
      <c r="Y7" s="317" t="s">
        <v>80</v>
      </c>
      <c r="Z7" s="318"/>
      <c r="AA7" s="197" t="s">
        <v>80</v>
      </c>
      <c r="AB7" s="315" t="s">
        <v>80</v>
      </c>
      <c r="AC7" s="315"/>
    </row>
    <row r="8" spans="1:31" s="34" customFormat="1" ht="158.25" customHeight="1" x14ac:dyDescent="0.2">
      <c r="A8" s="114">
        <v>2</v>
      </c>
      <c r="B8" s="24" t="s">
        <v>81</v>
      </c>
      <c r="C8" s="94" t="s">
        <v>82</v>
      </c>
      <c r="D8" s="94" t="s">
        <v>381</v>
      </c>
      <c r="E8" s="94" t="s">
        <v>380</v>
      </c>
      <c r="F8" s="94" t="s">
        <v>379</v>
      </c>
      <c r="G8" s="94" t="s">
        <v>382</v>
      </c>
      <c r="H8" s="94" t="s">
        <v>340</v>
      </c>
      <c r="I8" s="94" t="s">
        <v>383</v>
      </c>
      <c r="J8" s="94" t="s">
        <v>384</v>
      </c>
      <c r="K8" s="94" t="s">
        <v>385</v>
      </c>
      <c r="L8" s="94" t="s">
        <v>386</v>
      </c>
      <c r="M8" s="94" t="s">
        <v>387</v>
      </c>
      <c r="N8" s="94" t="s">
        <v>388</v>
      </c>
      <c r="O8" s="94" t="s">
        <v>497</v>
      </c>
      <c r="P8" s="83" t="s">
        <v>389</v>
      </c>
      <c r="Q8" s="83" t="s">
        <v>390</v>
      </c>
      <c r="R8" s="83" t="s">
        <v>391</v>
      </c>
      <c r="S8" s="94" t="s">
        <v>392</v>
      </c>
      <c r="T8" s="94" t="s">
        <v>338</v>
      </c>
      <c r="U8" s="94" t="s">
        <v>95</v>
      </c>
      <c r="V8" s="94" t="s">
        <v>562</v>
      </c>
      <c r="W8" s="94" t="s">
        <v>393</v>
      </c>
      <c r="X8" s="94" t="s">
        <v>394</v>
      </c>
      <c r="Y8" s="94" t="s">
        <v>395</v>
      </c>
      <c r="Z8" s="94" t="s">
        <v>396</v>
      </c>
      <c r="AA8" s="94" t="s">
        <v>397</v>
      </c>
      <c r="AB8" s="94" t="s">
        <v>398</v>
      </c>
      <c r="AC8" s="94" t="s">
        <v>339</v>
      </c>
    </row>
    <row r="9" spans="1:31" s="34" customFormat="1" ht="48.75" customHeight="1" x14ac:dyDescent="0.2">
      <c r="A9" s="114">
        <v>3</v>
      </c>
      <c r="B9" s="24" t="s">
        <v>476</v>
      </c>
      <c r="C9" s="114">
        <v>48607</v>
      </c>
      <c r="D9" s="114">
        <v>107129</v>
      </c>
      <c r="E9" s="99">
        <v>50040</v>
      </c>
      <c r="F9" s="99">
        <v>65052</v>
      </c>
      <c r="G9" s="114">
        <v>0</v>
      </c>
      <c r="H9" s="114">
        <v>0</v>
      </c>
      <c r="I9" s="144">
        <v>32786</v>
      </c>
      <c r="J9" s="114">
        <v>0</v>
      </c>
      <c r="K9" s="148">
        <v>26549</v>
      </c>
      <c r="L9" s="114"/>
      <c r="M9" s="114">
        <v>27070</v>
      </c>
      <c r="N9" s="114">
        <v>47291</v>
      </c>
      <c r="O9" s="114">
        <v>11130</v>
      </c>
      <c r="P9" s="93">
        <v>4803</v>
      </c>
      <c r="Q9" s="90">
        <v>0</v>
      </c>
      <c r="R9" s="93">
        <v>6141</v>
      </c>
      <c r="S9" s="99">
        <v>8242</v>
      </c>
      <c r="T9" s="114"/>
      <c r="U9" s="114">
        <v>22932</v>
      </c>
      <c r="V9" s="114">
        <v>4504</v>
      </c>
      <c r="W9" s="114">
        <v>10268</v>
      </c>
      <c r="X9" s="114">
        <v>9501</v>
      </c>
      <c r="Y9" s="198">
        <v>4087</v>
      </c>
      <c r="Z9" s="114">
        <v>0</v>
      </c>
      <c r="AA9" s="198">
        <v>5596</v>
      </c>
      <c r="AB9" s="114">
        <v>8013</v>
      </c>
      <c r="AC9" s="114">
        <v>0</v>
      </c>
    </row>
    <row r="10" spans="1:31" s="220" customFormat="1" ht="28.5" x14ac:dyDescent="0.2">
      <c r="A10" s="215">
        <v>4</v>
      </c>
      <c r="B10" s="216" t="s">
        <v>809</v>
      </c>
      <c r="C10" s="217" t="s">
        <v>546</v>
      </c>
      <c r="D10" s="217" t="s">
        <v>545</v>
      </c>
      <c r="E10" s="217" t="s">
        <v>538</v>
      </c>
      <c r="F10" s="217" t="s">
        <v>539</v>
      </c>
      <c r="G10" s="217">
        <v>0</v>
      </c>
      <c r="H10" s="217">
        <v>0</v>
      </c>
      <c r="I10" s="217" t="s">
        <v>535</v>
      </c>
      <c r="J10" s="217">
        <v>0</v>
      </c>
      <c r="K10" s="217" t="s">
        <v>534</v>
      </c>
      <c r="L10" s="217">
        <v>0</v>
      </c>
      <c r="M10" s="217" t="s">
        <v>533</v>
      </c>
      <c r="N10" s="217" t="s">
        <v>537</v>
      </c>
      <c r="O10" s="218" t="s">
        <v>540</v>
      </c>
      <c r="P10" s="219" t="s">
        <v>541</v>
      </c>
      <c r="Q10" s="219">
        <v>0</v>
      </c>
      <c r="R10" s="219" t="s">
        <v>540</v>
      </c>
      <c r="S10" s="217" t="s">
        <v>533</v>
      </c>
      <c r="T10" s="217">
        <v>0</v>
      </c>
      <c r="U10" s="217" t="s">
        <v>793</v>
      </c>
      <c r="V10" s="217" t="s">
        <v>540</v>
      </c>
      <c r="W10" s="219" t="s">
        <v>542</v>
      </c>
      <c r="X10" s="219" t="s">
        <v>542</v>
      </c>
      <c r="Y10" s="219" t="s">
        <v>542</v>
      </c>
      <c r="Z10" s="219">
        <v>0</v>
      </c>
      <c r="AA10" s="219" t="s">
        <v>543</v>
      </c>
      <c r="AB10" s="219" t="s">
        <v>541</v>
      </c>
      <c r="AC10" s="219">
        <v>0</v>
      </c>
    </row>
    <row r="11" spans="1:31" s="34" customFormat="1" ht="36" x14ac:dyDescent="0.2">
      <c r="A11" s="184">
        <v>5</v>
      </c>
      <c r="B11" s="24" t="s">
        <v>58</v>
      </c>
      <c r="C11" s="105">
        <v>40666</v>
      </c>
      <c r="D11" s="105">
        <v>41244</v>
      </c>
      <c r="E11" s="105">
        <v>41548</v>
      </c>
      <c r="F11" s="105">
        <v>42304</v>
      </c>
      <c r="G11" s="105" t="s">
        <v>136</v>
      </c>
      <c r="H11" s="105" t="s">
        <v>136</v>
      </c>
      <c r="I11" s="105">
        <v>41244</v>
      </c>
      <c r="J11" s="105" t="s">
        <v>377</v>
      </c>
      <c r="K11" s="105">
        <v>42290</v>
      </c>
      <c r="L11" s="105" t="s">
        <v>369</v>
      </c>
      <c r="M11" s="105">
        <v>42271</v>
      </c>
      <c r="N11" s="105">
        <v>41243</v>
      </c>
      <c r="O11" s="105">
        <v>42353</v>
      </c>
      <c r="P11" s="105">
        <v>42002</v>
      </c>
      <c r="Q11" s="105" t="s">
        <v>792</v>
      </c>
      <c r="R11" s="105">
        <v>42332</v>
      </c>
      <c r="S11" s="105">
        <v>41243</v>
      </c>
      <c r="T11" s="105" t="s">
        <v>136</v>
      </c>
      <c r="U11" s="105">
        <v>41243</v>
      </c>
      <c r="V11" s="105">
        <v>42185</v>
      </c>
      <c r="W11" s="101">
        <v>42334</v>
      </c>
      <c r="X11" s="101">
        <v>42341</v>
      </c>
      <c r="Y11" s="105">
        <v>41830</v>
      </c>
      <c r="Z11" s="105" t="s">
        <v>794</v>
      </c>
      <c r="AA11" s="105">
        <v>41862</v>
      </c>
      <c r="AB11" s="105">
        <v>41821</v>
      </c>
      <c r="AC11" s="105" t="s">
        <v>799</v>
      </c>
    </row>
    <row r="12" spans="1:31" s="34" customFormat="1" ht="48" customHeight="1" x14ac:dyDescent="0.2">
      <c r="A12" s="114">
        <v>6</v>
      </c>
      <c r="B12" s="123" t="s">
        <v>59</v>
      </c>
      <c r="C12" s="115" t="s">
        <v>353</v>
      </c>
      <c r="D12" s="113" t="s">
        <v>163</v>
      </c>
      <c r="E12" s="339" t="s">
        <v>354</v>
      </c>
      <c r="F12" s="340"/>
      <c r="G12" s="340"/>
      <c r="H12" s="337" t="s">
        <v>85</v>
      </c>
      <c r="I12" s="338"/>
      <c r="J12" s="337" t="s">
        <v>137</v>
      </c>
      <c r="K12" s="338"/>
      <c r="L12" s="317" t="s">
        <v>84</v>
      </c>
      <c r="M12" s="318"/>
      <c r="N12" s="115" t="s">
        <v>544</v>
      </c>
      <c r="O12" s="125" t="s">
        <v>490</v>
      </c>
      <c r="P12" s="339" t="s">
        <v>183</v>
      </c>
      <c r="Q12" s="339"/>
      <c r="R12" s="125" t="s">
        <v>555</v>
      </c>
      <c r="S12" s="115" t="s">
        <v>202</v>
      </c>
      <c r="T12" s="337" t="s">
        <v>83</v>
      </c>
      <c r="U12" s="341"/>
      <c r="V12" s="124" t="s">
        <v>488</v>
      </c>
      <c r="W12" s="124" t="s">
        <v>487</v>
      </c>
      <c r="X12" s="124" t="s">
        <v>489</v>
      </c>
      <c r="Y12" s="339" t="s">
        <v>355</v>
      </c>
      <c r="Z12" s="339"/>
      <c r="AA12" s="196" t="s">
        <v>154</v>
      </c>
      <c r="AB12" s="339" t="s">
        <v>150</v>
      </c>
      <c r="AC12" s="339"/>
    </row>
    <row r="13" spans="1:31" s="34" customFormat="1" ht="27" customHeight="1" x14ac:dyDescent="0.2">
      <c r="A13" s="114">
        <v>7</v>
      </c>
      <c r="B13" s="123" t="s">
        <v>60</v>
      </c>
      <c r="C13" s="114" t="s">
        <v>557</v>
      </c>
      <c r="D13" s="112" t="s">
        <v>356</v>
      </c>
      <c r="E13" s="123" t="s">
        <v>559</v>
      </c>
      <c r="F13" s="123" t="s">
        <v>558</v>
      </c>
      <c r="G13" s="180" t="s">
        <v>37</v>
      </c>
      <c r="H13" s="315" t="s">
        <v>188</v>
      </c>
      <c r="I13" s="315"/>
      <c r="J13" s="114" t="s">
        <v>560</v>
      </c>
      <c r="K13" s="114" t="s">
        <v>560</v>
      </c>
      <c r="L13" s="114" t="s">
        <v>160</v>
      </c>
      <c r="M13" s="114" t="s">
        <v>160</v>
      </c>
      <c r="N13" s="114" t="s">
        <v>187</v>
      </c>
      <c r="O13" s="84" t="s">
        <v>375</v>
      </c>
      <c r="P13" s="315" t="s">
        <v>184</v>
      </c>
      <c r="Q13" s="315"/>
      <c r="R13" s="84" t="s">
        <v>561</v>
      </c>
      <c r="S13" s="114" t="s">
        <v>87</v>
      </c>
      <c r="T13" s="329" t="s">
        <v>186</v>
      </c>
      <c r="U13" s="330"/>
      <c r="V13" s="91" t="s">
        <v>492</v>
      </c>
      <c r="W13" s="91" t="s">
        <v>375</v>
      </c>
      <c r="X13" s="91" t="s">
        <v>491</v>
      </c>
      <c r="Y13" s="315" t="s">
        <v>152</v>
      </c>
      <c r="Z13" s="315"/>
      <c r="AA13" s="197" t="s">
        <v>153</v>
      </c>
      <c r="AB13" s="315" t="s">
        <v>151</v>
      </c>
      <c r="AC13" s="315"/>
    </row>
    <row r="14" spans="1:31" s="92" customFormat="1" ht="51.75" customHeight="1" x14ac:dyDescent="0.2">
      <c r="A14" s="183">
        <v>8</v>
      </c>
      <c r="B14" s="6" t="s">
        <v>61</v>
      </c>
      <c r="C14" s="181" t="s">
        <v>495</v>
      </c>
      <c r="D14" s="140" t="s">
        <v>378</v>
      </c>
      <c r="E14" s="326" t="s">
        <v>357</v>
      </c>
      <c r="F14" s="327"/>
      <c r="G14" s="327"/>
      <c r="H14" s="328" t="s">
        <v>92</v>
      </c>
      <c r="I14" s="328"/>
      <c r="J14" s="182" t="s">
        <v>138</v>
      </c>
      <c r="K14" s="182" t="s">
        <v>138</v>
      </c>
      <c r="L14" s="183" t="s">
        <v>91</v>
      </c>
      <c r="M14" s="183" t="s">
        <v>91</v>
      </c>
      <c r="N14" s="182" t="s">
        <v>90</v>
      </c>
      <c r="O14" s="141" t="s">
        <v>556</v>
      </c>
      <c r="P14" s="328" t="s">
        <v>185</v>
      </c>
      <c r="Q14" s="328"/>
      <c r="R14" s="141" t="s">
        <v>376</v>
      </c>
      <c r="S14" s="182" t="s">
        <v>203</v>
      </c>
      <c r="T14" s="327" t="s">
        <v>89</v>
      </c>
      <c r="U14" s="327"/>
      <c r="V14" s="181" t="s">
        <v>494</v>
      </c>
      <c r="W14" s="181" t="s">
        <v>493</v>
      </c>
      <c r="X14" s="181" t="s">
        <v>496</v>
      </c>
      <c r="Y14" s="326" t="s">
        <v>358</v>
      </c>
      <c r="Z14" s="328"/>
      <c r="AA14" s="200" t="s">
        <v>162</v>
      </c>
      <c r="AB14" s="328" t="s">
        <v>161</v>
      </c>
      <c r="AC14" s="328"/>
    </row>
    <row r="15" spans="1:31" s="100" customFormat="1" ht="12.75" x14ac:dyDescent="0.25">
      <c r="A15" s="114">
        <v>9</v>
      </c>
      <c r="B15" s="6" t="s">
        <v>62</v>
      </c>
      <c r="C15" s="70">
        <v>2119.1999999999998</v>
      </c>
      <c r="D15" s="52">
        <v>3922</v>
      </c>
      <c r="E15" s="82">
        <v>105.4</v>
      </c>
      <c r="F15" s="82">
        <v>246.1</v>
      </c>
      <c r="G15" s="82">
        <v>1667.6</v>
      </c>
      <c r="H15" s="70">
        <v>927.4</v>
      </c>
      <c r="I15" s="70">
        <v>47.8</v>
      </c>
      <c r="J15" s="114">
        <v>0</v>
      </c>
      <c r="K15" s="70">
        <v>1132.8</v>
      </c>
      <c r="L15" s="70">
        <v>43.2</v>
      </c>
      <c r="M15" s="70">
        <v>222.1</v>
      </c>
      <c r="N15" s="70">
        <v>51.2</v>
      </c>
      <c r="O15" s="70">
        <v>100.98</v>
      </c>
      <c r="P15" s="52">
        <v>173.7</v>
      </c>
      <c r="Q15" s="95" t="s">
        <v>337</v>
      </c>
      <c r="R15" s="70">
        <v>38.799999999999997</v>
      </c>
      <c r="S15" s="70">
        <v>153</v>
      </c>
      <c r="T15" s="82">
        <v>583.4</v>
      </c>
      <c r="U15" s="70">
        <v>97.9</v>
      </c>
      <c r="V15" s="52">
        <v>66.7</v>
      </c>
      <c r="W15" s="52">
        <v>65.599999999999994</v>
      </c>
      <c r="X15" s="52">
        <v>54.8</v>
      </c>
      <c r="Y15" s="114">
        <v>8</v>
      </c>
      <c r="Z15" s="114">
        <v>0</v>
      </c>
      <c r="AA15" s="114">
        <v>13.6</v>
      </c>
      <c r="AB15" s="52">
        <v>48.3</v>
      </c>
      <c r="AC15" s="114">
        <v>0</v>
      </c>
    </row>
    <row r="16" spans="1:31" s="100" customFormat="1" ht="105.75" customHeight="1" x14ac:dyDescent="0.25">
      <c r="A16" s="114">
        <v>10</v>
      </c>
      <c r="B16" s="6" t="s">
        <v>399</v>
      </c>
      <c r="C16" s="70" t="s">
        <v>400</v>
      </c>
      <c r="D16" s="70" t="s">
        <v>400</v>
      </c>
      <c r="E16" s="70" t="s">
        <v>400</v>
      </c>
      <c r="F16" s="70" t="s">
        <v>400</v>
      </c>
      <c r="G16" s="95" t="s">
        <v>337</v>
      </c>
      <c r="H16" s="95" t="s">
        <v>337</v>
      </c>
      <c r="I16" s="70" t="s">
        <v>448</v>
      </c>
      <c r="J16" s="95" t="s">
        <v>337</v>
      </c>
      <c r="K16" s="70" t="s">
        <v>448</v>
      </c>
      <c r="L16" s="95" t="s">
        <v>337</v>
      </c>
      <c r="M16" s="70" t="s">
        <v>448</v>
      </c>
      <c r="N16" s="70" t="s">
        <v>448</v>
      </c>
      <c r="O16" s="52" t="s">
        <v>449</v>
      </c>
      <c r="P16" s="52" t="s">
        <v>449</v>
      </c>
      <c r="Q16" s="95" t="s">
        <v>337</v>
      </c>
      <c r="R16" s="52" t="s">
        <v>449</v>
      </c>
      <c r="S16" s="52" t="s">
        <v>449</v>
      </c>
      <c r="T16" s="95" t="s">
        <v>337</v>
      </c>
      <c r="U16" s="70" t="s">
        <v>448</v>
      </c>
      <c r="V16" s="52" t="s">
        <v>449</v>
      </c>
      <c r="W16" s="52" t="s">
        <v>449</v>
      </c>
      <c r="X16" s="52" t="s">
        <v>449</v>
      </c>
      <c r="Y16" s="52" t="s">
        <v>449</v>
      </c>
      <c r="Z16" s="95" t="s">
        <v>337</v>
      </c>
      <c r="AA16" s="199" t="s">
        <v>449</v>
      </c>
      <c r="AB16" s="199" t="s">
        <v>449</v>
      </c>
      <c r="AC16" s="95" t="s">
        <v>337</v>
      </c>
    </row>
    <row r="17" spans="1:29" s="34" customFormat="1" ht="51" x14ac:dyDescent="0.2">
      <c r="A17" s="114">
        <v>11</v>
      </c>
      <c r="B17" s="24" t="s">
        <v>401</v>
      </c>
      <c r="C17" s="52" t="s">
        <v>439</v>
      </c>
      <c r="D17" s="71" t="s">
        <v>440</v>
      </c>
      <c r="E17" s="52" t="s">
        <v>441</v>
      </c>
      <c r="F17" s="52" t="s">
        <v>443</v>
      </c>
      <c r="G17" s="82">
        <v>0</v>
      </c>
      <c r="H17" s="71">
        <v>0</v>
      </c>
      <c r="I17" s="71" t="s">
        <v>442</v>
      </c>
      <c r="J17" s="114">
        <v>0</v>
      </c>
      <c r="K17" s="71" t="s">
        <v>444</v>
      </c>
      <c r="L17" s="71" t="s">
        <v>552</v>
      </c>
      <c r="M17" s="71" t="s">
        <v>445</v>
      </c>
      <c r="N17" s="71" t="s">
        <v>446</v>
      </c>
      <c r="O17" s="70" t="s">
        <v>796</v>
      </c>
      <c r="P17" s="114" t="s">
        <v>447</v>
      </c>
      <c r="Q17" s="95" t="s">
        <v>337</v>
      </c>
      <c r="R17" s="70" t="s">
        <v>797</v>
      </c>
      <c r="S17" s="70" t="s">
        <v>553</v>
      </c>
      <c r="T17" s="82">
        <v>0</v>
      </c>
      <c r="U17" s="71" t="s">
        <v>547</v>
      </c>
      <c r="V17" s="176" t="s">
        <v>548</v>
      </c>
      <c r="W17" s="176" t="s">
        <v>549</v>
      </c>
      <c r="X17" s="176" t="s">
        <v>550</v>
      </c>
      <c r="Y17" s="70" t="s">
        <v>795</v>
      </c>
      <c r="Z17" s="114">
        <v>0</v>
      </c>
      <c r="AA17" s="70" t="s">
        <v>798</v>
      </c>
      <c r="AB17" s="114" t="s">
        <v>551</v>
      </c>
      <c r="AC17" s="114">
        <v>0</v>
      </c>
    </row>
    <row r="18" spans="1:29" s="34" customFormat="1" ht="27.75" customHeight="1" x14ac:dyDescent="0.2">
      <c r="A18" s="114">
        <v>12</v>
      </c>
      <c r="B18" s="24" t="s">
        <v>63</v>
      </c>
      <c r="C18" s="114" t="s">
        <v>88</v>
      </c>
      <c r="D18" s="114" t="s">
        <v>88</v>
      </c>
      <c r="E18" s="114" t="s">
        <v>88</v>
      </c>
      <c r="F18" s="114" t="s">
        <v>88</v>
      </c>
      <c r="G18" s="82">
        <v>0</v>
      </c>
      <c r="H18" s="114">
        <v>0</v>
      </c>
      <c r="I18" s="114" t="s">
        <v>88</v>
      </c>
      <c r="J18" s="114">
        <v>0</v>
      </c>
      <c r="K18" s="114" t="s">
        <v>88</v>
      </c>
      <c r="L18" s="95" t="s">
        <v>337</v>
      </c>
      <c r="M18" s="114" t="s">
        <v>88</v>
      </c>
      <c r="N18" s="114" t="s">
        <v>88</v>
      </c>
      <c r="O18" s="114" t="s">
        <v>88</v>
      </c>
      <c r="P18" s="114" t="s">
        <v>88</v>
      </c>
      <c r="Q18" s="95" t="s">
        <v>337</v>
      </c>
      <c r="R18" s="114" t="s">
        <v>88</v>
      </c>
      <c r="S18" s="114" t="s">
        <v>88</v>
      </c>
      <c r="T18" s="82">
        <v>0</v>
      </c>
      <c r="U18" s="114" t="s">
        <v>88</v>
      </c>
      <c r="V18" s="114" t="s">
        <v>88</v>
      </c>
      <c r="W18" s="114" t="s">
        <v>88</v>
      </c>
      <c r="X18" s="114" t="s">
        <v>88</v>
      </c>
      <c r="Y18" s="114" t="s">
        <v>88</v>
      </c>
      <c r="Z18" s="114">
        <v>0</v>
      </c>
      <c r="AA18" s="198" t="s">
        <v>88</v>
      </c>
      <c r="AB18" s="114" t="s">
        <v>88</v>
      </c>
      <c r="AC18" s="114">
        <v>0</v>
      </c>
    </row>
    <row r="19" spans="1:29" s="34" customFormat="1" ht="28.5" customHeight="1" x14ac:dyDescent="0.2">
      <c r="A19" s="114">
        <v>13</v>
      </c>
      <c r="B19" s="24" t="s">
        <v>64</v>
      </c>
      <c r="C19" s="114" t="s">
        <v>88</v>
      </c>
      <c r="D19" s="114" t="s">
        <v>88</v>
      </c>
      <c r="E19" s="114" t="s">
        <v>88</v>
      </c>
      <c r="F19" s="114" t="s">
        <v>88</v>
      </c>
      <c r="G19" s="95" t="s">
        <v>337</v>
      </c>
      <c r="H19" s="95" t="s">
        <v>337</v>
      </c>
      <c r="I19" s="114" t="s">
        <v>88</v>
      </c>
      <c r="J19" s="95" t="s">
        <v>337</v>
      </c>
      <c r="K19" s="114" t="s">
        <v>88</v>
      </c>
      <c r="L19" s="95" t="s">
        <v>337</v>
      </c>
      <c r="M19" s="114" t="s">
        <v>88</v>
      </c>
      <c r="N19" s="114" t="s">
        <v>86</v>
      </c>
      <c r="O19" s="114" t="s">
        <v>88</v>
      </c>
      <c r="P19" s="114" t="s">
        <v>88</v>
      </c>
      <c r="Q19" s="95" t="s">
        <v>337</v>
      </c>
      <c r="R19" s="114" t="s">
        <v>88</v>
      </c>
      <c r="S19" s="114" t="s">
        <v>88</v>
      </c>
      <c r="T19" s="114" t="s">
        <v>139</v>
      </c>
      <c r="U19" s="114" t="s">
        <v>88</v>
      </c>
      <c r="V19" s="114" t="s">
        <v>88</v>
      </c>
      <c r="W19" s="114" t="s">
        <v>88</v>
      </c>
      <c r="X19" s="114" t="s">
        <v>88</v>
      </c>
      <c r="Y19" s="114" t="s">
        <v>88</v>
      </c>
      <c r="Z19" s="95" t="s">
        <v>337</v>
      </c>
      <c r="AA19" s="198" t="s">
        <v>88</v>
      </c>
      <c r="AB19" s="114" t="s">
        <v>88</v>
      </c>
      <c r="AC19" s="95" t="s">
        <v>337</v>
      </c>
    </row>
    <row r="20" spans="1:29" s="103" customFormat="1" ht="79.5" customHeight="1" x14ac:dyDescent="0.2">
      <c r="A20" s="114">
        <v>14</v>
      </c>
      <c r="B20" s="53" t="s">
        <v>402</v>
      </c>
      <c r="C20" s="213" t="s">
        <v>790</v>
      </c>
      <c r="D20" s="109" t="s">
        <v>791</v>
      </c>
      <c r="E20" s="109" t="s">
        <v>791</v>
      </c>
      <c r="F20" s="109" t="s">
        <v>791</v>
      </c>
      <c r="G20" s="102" t="s">
        <v>337</v>
      </c>
      <c r="H20" s="102" t="s">
        <v>337</v>
      </c>
      <c r="I20" s="109" t="s">
        <v>791</v>
      </c>
      <c r="J20" s="102" t="s">
        <v>337</v>
      </c>
      <c r="K20" s="109" t="s">
        <v>791</v>
      </c>
      <c r="L20" s="95" t="s">
        <v>337</v>
      </c>
      <c r="M20" s="109" t="s">
        <v>791</v>
      </c>
      <c r="N20" s="109" t="s">
        <v>791</v>
      </c>
      <c r="O20" s="109" t="s">
        <v>791</v>
      </c>
      <c r="P20" s="213" t="s">
        <v>790</v>
      </c>
      <c r="Q20" s="102" t="s">
        <v>337</v>
      </c>
      <c r="R20" s="109" t="s">
        <v>791</v>
      </c>
      <c r="S20" s="213" t="s">
        <v>790</v>
      </c>
      <c r="T20" s="102" t="s">
        <v>337</v>
      </c>
      <c r="U20" s="109" t="s">
        <v>791</v>
      </c>
      <c r="V20" s="109" t="s">
        <v>791</v>
      </c>
      <c r="W20" s="109" t="s">
        <v>791</v>
      </c>
      <c r="X20" s="109" t="s">
        <v>791</v>
      </c>
      <c r="Y20" s="109" t="s">
        <v>791</v>
      </c>
      <c r="Z20" s="102" t="s">
        <v>337</v>
      </c>
      <c r="AA20" s="109" t="s">
        <v>791</v>
      </c>
      <c r="AB20" s="109" t="s">
        <v>791</v>
      </c>
      <c r="AC20" s="102" t="s">
        <v>337</v>
      </c>
    </row>
    <row r="21" spans="1:29" s="34" customFormat="1" ht="42.75" customHeight="1" x14ac:dyDescent="0.2">
      <c r="A21" s="114">
        <v>15</v>
      </c>
      <c r="B21" s="24" t="s">
        <v>575</v>
      </c>
      <c r="C21" s="114" t="s">
        <v>88</v>
      </c>
      <c r="D21" s="114" t="s">
        <v>88</v>
      </c>
      <c r="E21" s="114" t="s">
        <v>88</v>
      </c>
      <c r="F21" s="114" t="s">
        <v>88</v>
      </c>
      <c r="G21" s="114" t="s">
        <v>139</v>
      </c>
      <c r="H21" s="95" t="s">
        <v>337</v>
      </c>
      <c r="I21" s="114" t="s">
        <v>88</v>
      </c>
      <c r="J21" s="95" t="s">
        <v>337</v>
      </c>
      <c r="K21" s="114" t="s">
        <v>88</v>
      </c>
      <c r="L21" s="95" t="s">
        <v>337</v>
      </c>
      <c r="M21" s="114" t="s">
        <v>88</v>
      </c>
      <c r="N21" s="114" t="s">
        <v>88</v>
      </c>
      <c r="O21" s="114" t="s">
        <v>88</v>
      </c>
      <c r="P21" s="114" t="s">
        <v>88</v>
      </c>
      <c r="Q21" s="95" t="s">
        <v>337</v>
      </c>
      <c r="R21" s="114" t="s">
        <v>88</v>
      </c>
      <c r="S21" s="114" t="s">
        <v>88</v>
      </c>
      <c r="T21" s="114" t="s">
        <v>139</v>
      </c>
      <c r="U21" s="114" t="s">
        <v>88</v>
      </c>
      <c r="V21" s="114" t="s">
        <v>88</v>
      </c>
      <c r="W21" s="114" t="s">
        <v>88</v>
      </c>
      <c r="X21" s="114" t="s">
        <v>88</v>
      </c>
      <c r="Y21" s="114" t="s">
        <v>88</v>
      </c>
      <c r="Z21" s="95" t="s">
        <v>337</v>
      </c>
      <c r="AA21" s="198" t="s">
        <v>88</v>
      </c>
      <c r="AB21" s="114" t="s">
        <v>88</v>
      </c>
      <c r="AC21" s="95" t="s">
        <v>337</v>
      </c>
    </row>
    <row r="22" spans="1:29" s="34" customFormat="1" ht="38.25" customHeight="1" x14ac:dyDescent="0.2">
      <c r="A22" s="114">
        <v>16</v>
      </c>
      <c r="B22" s="24" t="s">
        <v>180</v>
      </c>
      <c r="C22" s="114" t="s">
        <v>322</v>
      </c>
      <c r="D22" s="114" t="s">
        <v>322</v>
      </c>
      <c r="E22" s="114" t="s">
        <v>322</v>
      </c>
      <c r="F22" s="114" t="s">
        <v>322</v>
      </c>
      <c r="G22" s="114" t="s">
        <v>139</v>
      </c>
      <c r="H22" s="95" t="s">
        <v>337</v>
      </c>
      <c r="I22" s="114" t="s">
        <v>322</v>
      </c>
      <c r="J22" s="95" t="s">
        <v>337</v>
      </c>
      <c r="K22" s="114" t="s">
        <v>322</v>
      </c>
      <c r="L22" s="95" t="s">
        <v>337</v>
      </c>
      <c r="M22" s="114" t="s">
        <v>322</v>
      </c>
      <c r="N22" s="114" t="s">
        <v>322</v>
      </c>
      <c r="O22" s="114" t="s">
        <v>322</v>
      </c>
      <c r="P22" s="114" t="s">
        <v>322</v>
      </c>
      <c r="Q22" s="95" t="s">
        <v>337</v>
      </c>
      <c r="R22" s="114" t="s">
        <v>322</v>
      </c>
      <c r="S22" s="114" t="s">
        <v>322</v>
      </c>
      <c r="T22" s="114" t="s">
        <v>139</v>
      </c>
      <c r="U22" s="114" t="s">
        <v>322</v>
      </c>
      <c r="V22" s="114" t="s">
        <v>322</v>
      </c>
      <c r="W22" s="114" t="s">
        <v>322</v>
      </c>
      <c r="X22" s="114" t="s">
        <v>322</v>
      </c>
      <c r="Y22" s="114" t="s">
        <v>322</v>
      </c>
      <c r="Z22" s="95" t="s">
        <v>337</v>
      </c>
      <c r="AA22" s="198" t="s">
        <v>322</v>
      </c>
      <c r="AB22" s="114" t="s">
        <v>322</v>
      </c>
      <c r="AC22" s="95" t="s">
        <v>337</v>
      </c>
    </row>
    <row r="23" spans="1:29" s="34" customFormat="1" ht="21" customHeight="1" x14ac:dyDescent="0.2">
      <c r="A23" s="114">
        <v>17</v>
      </c>
      <c r="B23" s="24" t="s">
        <v>65</v>
      </c>
      <c r="C23" s="114" t="s">
        <v>88</v>
      </c>
      <c r="D23" s="114" t="s">
        <v>88</v>
      </c>
      <c r="E23" s="114" t="s">
        <v>88</v>
      </c>
      <c r="F23" s="114" t="s">
        <v>88</v>
      </c>
      <c r="G23" s="114" t="s">
        <v>139</v>
      </c>
      <c r="H23" s="95" t="s">
        <v>337</v>
      </c>
      <c r="I23" s="114" t="s">
        <v>88</v>
      </c>
      <c r="J23" s="95" t="s">
        <v>337</v>
      </c>
      <c r="K23" s="114" t="s">
        <v>88</v>
      </c>
      <c r="L23" s="95" t="s">
        <v>337</v>
      </c>
      <c r="M23" s="114" t="s">
        <v>88</v>
      </c>
      <c r="N23" s="114" t="s">
        <v>88</v>
      </c>
      <c r="O23" s="114" t="s">
        <v>88</v>
      </c>
      <c r="P23" s="114" t="s">
        <v>88</v>
      </c>
      <c r="Q23" s="95" t="s">
        <v>337</v>
      </c>
      <c r="R23" s="114" t="s">
        <v>88</v>
      </c>
      <c r="S23" s="114" t="s">
        <v>88</v>
      </c>
      <c r="T23" s="114" t="s">
        <v>139</v>
      </c>
      <c r="U23" s="114" t="s">
        <v>88</v>
      </c>
      <c r="V23" s="114" t="s">
        <v>88</v>
      </c>
      <c r="W23" s="114" t="s">
        <v>88</v>
      </c>
      <c r="X23" s="114" t="s">
        <v>88</v>
      </c>
      <c r="Y23" s="114" t="s">
        <v>88</v>
      </c>
      <c r="Z23" s="95" t="s">
        <v>337</v>
      </c>
      <c r="AA23" s="198" t="s">
        <v>88</v>
      </c>
      <c r="AB23" s="114" t="s">
        <v>88</v>
      </c>
      <c r="AC23" s="95" t="s">
        <v>337</v>
      </c>
    </row>
    <row r="24" spans="1:29" s="34" customFormat="1" ht="30" customHeight="1" x14ac:dyDescent="0.2">
      <c r="A24" s="114">
        <v>18</v>
      </c>
      <c r="B24" s="24" t="s">
        <v>66</v>
      </c>
      <c r="C24" s="114" t="s">
        <v>88</v>
      </c>
      <c r="D24" s="114" t="s">
        <v>88</v>
      </c>
      <c r="E24" s="114" t="s">
        <v>88</v>
      </c>
      <c r="F24" s="114" t="s">
        <v>88</v>
      </c>
      <c r="G24" s="114" t="s">
        <v>139</v>
      </c>
      <c r="H24" s="95" t="s">
        <v>337</v>
      </c>
      <c r="I24" s="114" t="s">
        <v>88</v>
      </c>
      <c r="J24" s="95" t="s">
        <v>337</v>
      </c>
      <c r="K24" s="114" t="s">
        <v>88</v>
      </c>
      <c r="L24" s="95" t="s">
        <v>337</v>
      </c>
      <c r="M24" s="114" t="s">
        <v>88</v>
      </c>
      <c r="N24" s="114" t="s">
        <v>88</v>
      </c>
      <c r="O24" s="114" t="s">
        <v>88</v>
      </c>
      <c r="P24" s="114" t="s">
        <v>88</v>
      </c>
      <c r="Q24" s="95" t="s">
        <v>337</v>
      </c>
      <c r="R24" s="114" t="s">
        <v>88</v>
      </c>
      <c r="S24" s="114" t="s">
        <v>88</v>
      </c>
      <c r="T24" s="114" t="s">
        <v>139</v>
      </c>
      <c r="U24" s="114" t="s">
        <v>88</v>
      </c>
      <c r="V24" s="114" t="s">
        <v>88</v>
      </c>
      <c r="W24" s="114" t="s">
        <v>88</v>
      </c>
      <c r="X24" s="114" t="s">
        <v>88</v>
      </c>
      <c r="Y24" s="114" t="s">
        <v>88</v>
      </c>
      <c r="Z24" s="95" t="s">
        <v>337</v>
      </c>
      <c r="AA24" s="198" t="s">
        <v>88</v>
      </c>
      <c r="AB24" s="114" t="s">
        <v>88</v>
      </c>
      <c r="AC24" s="95" t="s">
        <v>337</v>
      </c>
    </row>
    <row r="25" spans="1:29" s="34" customFormat="1" ht="26.25" customHeight="1" x14ac:dyDescent="0.2">
      <c r="A25" s="205">
        <v>19</v>
      </c>
      <c r="B25" s="24" t="s">
        <v>67</v>
      </c>
      <c r="C25" s="205" t="s">
        <v>88</v>
      </c>
      <c r="D25" s="205" t="s">
        <v>88</v>
      </c>
      <c r="E25" s="205" t="s">
        <v>88</v>
      </c>
      <c r="F25" s="205" t="s">
        <v>88</v>
      </c>
      <c r="G25" s="205" t="s">
        <v>139</v>
      </c>
      <c r="H25" s="95" t="s">
        <v>337</v>
      </c>
      <c r="I25" s="205" t="s">
        <v>86</v>
      </c>
      <c r="J25" s="95" t="s">
        <v>337</v>
      </c>
      <c r="K25" s="205" t="s">
        <v>86</v>
      </c>
      <c r="L25" s="95" t="s">
        <v>337</v>
      </c>
      <c r="M25" s="205" t="s">
        <v>86</v>
      </c>
      <c r="N25" s="205" t="s">
        <v>86</v>
      </c>
      <c r="O25" s="205" t="s">
        <v>86</v>
      </c>
      <c r="P25" s="205" t="s">
        <v>88</v>
      </c>
      <c r="Q25" s="95" t="s">
        <v>337</v>
      </c>
      <c r="R25" s="205" t="s">
        <v>86</v>
      </c>
      <c r="S25" s="205" t="s">
        <v>572</v>
      </c>
      <c r="T25" s="205" t="s">
        <v>139</v>
      </c>
      <c r="U25" s="205" t="s">
        <v>86</v>
      </c>
      <c r="V25" s="205" t="s">
        <v>86</v>
      </c>
      <c r="W25" s="205" t="s">
        <v>86</v>
      </c>
      <c r="X25" s="205" t="s">
        <v>86</v>
      </c>
      <c r="Y25" s="205" t="s">
        <v>86</v>
      </c>
      <c r="Z25" s="95" t="s">
        <v>337</v>
      </c>
      <c r="AA25" s="205" t="s">
        <v>86</v>
      </c>
      <c r="AB25" s="205" t="s">
        <v>86</v>
      </c>
      <c r="AC25" s="95" t="s">
        <v>337</v>
      </c>
    </row>
    <row r="26" spans="1:29" s="34" customFormat="1" ht="66.75" customHeight="1" x14ac:dyDescent="0.2">
      <c r="A26" s="114">
        <v>20</v>
      </c>
      <c r="B26" s="24" t="s">
        <v>68</v>
      </c>
      <c r="C26" s="114" t="s">
        <v>88</v>
      </c>
      <c r="D26" s="114" t="s">
        <v>88</v>
      </c>
      <c r="E26" s="114" t="s">
        <v>88</v>
      </c>
      <c r="F26" s="114" t="s">
        <v>88</v>
      </c>
      <c r="G26" s="114" t="s">
        <v>139</v>
      </c>
      <c r="H26" s="95" t="s">
        <v>337</v>
      </c>
      <c r="I26" s="85" t="s">
        <v>86</v>
      </c>
      <c r="J26" s="95" t="s">
        <v>337</v>
      </c>
      <c r="K26" s="114" t="s">
        <v>88</v>
      </c>
      <c r="L26" s="95" t="s">
        <v>337</v>
      </c>
      <c r="M26" s="114" t="s">
        <v>88</v>
      </c>
      <c r="N26" s="114" t="s">
        <v>88</v>
      </c>
      <c r="O26" s="114" t="s">
        <v>86</v>
      </c>
      <c r="P26" s="114" t="s">
        <v>88</v>
      </c>
      <c r="Q26" s="95" t="s">
        <v>337</v>
      </c>
      <c r="R26" s="85" t="s">
        <v>86</v>
      </c>
      <c r="S26" s="114" t="s">
        <v>88</v>
      </c>
      <c r="T26" s="114" t="s">
        <v>139</v>
      </c>
      <c r="U26" s="85" t="s">
        <v>86</v>
      </c>
      <c r="V26" s="85" t="s">
        <v>86</v>
      </c>
      <c r="W26" s="85" t="s">
        <v>86</v>
      </c>
      <c r="X26" s="85" t="s">
        <v>86</v>
      </c>
      <c r="Y26" s="114" t="s">
        <v>88</v>
      </c>
      <c r="Z26" s="95" t="s">
        <v>337</v>
      </c>
      <c r="AA26" s="198" t="s">
        <v>88</v>
      </c>
      <c r="AB26" s="114" t="s">
        <v>88</v>
      </c>
      <c r="AC26" s="95" t="s">
        <v>337</v>
      </c>
    </row>
    <row r="27" spans="1:29" s="34" customFormat="1" ht="50.25" customHeight="1" x14ac:dyDescent="0.2">
      <c r="A27" s="114">
        <v>21</v>
      </c>
      <c r="B27" s="24" t="s">
        <v>69</v>
      </c>
      <c r="C27" s="114" t="s">
        <v>88</v>
      </c>
      <c r="D27" s="114" t="s">
        <v>88</v>
      </c>
      <c r="E27" s="114" t="s">
        <v>88</v>
      </c>
      <c r="F27" s="114" t="s">
        <v>88</v>
      </c>
      <c r="G27" s="114" t="s">
        <v>139</v>
      </c>
      <c r="H27" s="95" t="s">
        <v>337</v>
      </c>
      <c r="I27" s="114" t="s">
        <v>88</v>
      </c>
      <c r="J27" s="95" t="s">
        <v>337</v>
      </c>
      <c r="K27" s="114" t="s">
        <v>88</v>
      </c>
      <c r="L27" s="95" t="s">
        <v>337</v>
      </c>
      <c r="M27" s="114" t="s">
        <v>88</v>
      </c>
      <c r="N27" s="114" t="s">
        <v>88</v>
      </c>
      <c r="O27" s="114" t="s">
        <v>88</v>
      </c>
      <c r="P27" s="114" t="s">
        <v>88</v>
      </c>
      <c r="Q27" s="95" t="s">
        <v>337</v>
      </c>
      <c r="R27" s="114" t="s">
        <v>88</v>
      </c>
      <c r="S27" s="114" t="s">
        <v>88</v>
      </c>
      <c r="T27" s="114" t="s">
        <v>139</v>
      </c>
      <c r="U27" s="114" t="s">
        <v>88</v>
      </c>
      <c r="V27" s="114" t="s">
        <v>88</v>
      </c>
      <c r="W27" s="114" t="s">
        <v>88</v>
      </c>
      <c r="X27" s="114" t="s">
        <v>88</v>
      </c>
      <c r="Y27" s="114" t="s">
        <v>88</v>
      </c>
      <c r="Z27" s="95" t="s">
        <v>337</v>
      </c>
      <c r="AA27" s="198" t="s">
        <v>88</v>
      </c>
      <c r="AB27" s="114" t="s">
        <v>88</v>
      </c>
      <c r="AC27" s="95" t="s">
        <v>337</v>
      </c>
    </row>
    <row r="28" spans="1:29" s="34" customFormat="1" ht="51.75" customHeight="1" x14ac:dyDescent="0.2">
      <c r="A28" s="114">
        <v>22</v>
      </c>
      <c r="B28" s="24" t="s">
        <v>70</v>
      </c>
      <c r="C28" s="114" t="s">
        <v>88</v>
      </c>
      <c r="D28" s="114" t="s">
        <v>88</v>
      </c>
      <c r="E28" s="114" t="s">
        <v>88</v>
      </c>
      <c r="F28" s="114" t="s">
        <v>88</v>
      </c>
      <c r="G28" s="114" t="s">
        <v>139</v>
      </c>
      <c r="H28" s="95" t="s">
        <v>337</v>
      </c>
      <c r="I28" s="114" t="s">
        <v>88</v>
      </c>
      <c r="J28" s="95" t="s">
        <v>337</v>
      </c>
      <c r="K28" s="114" t="s">
        <v>88</v>
      </c>
      <c r="L28" s="95" t="s">
        <v>337</v>
      </c>
      <c r="M28" s="114" t="s">
        <v>88</v>
      </c>
      <c r="N28" s="114" t="s">
        <v>88</v>
      </c>
      <c r="O28" s="114" t="s">
        <v>88</v>
      </c>
      <c r="P28" s="114" t="s">
        <v>88</v>
      </c>
      <c r="Q28" s="95" t="s">
        <v>337</v>
      </c>
      <c r="R28" s="114" t="s">
        <v>88</v>
      </c>
      <c r="S28" s="114" t="s">
        <v>88</v>
      </c>
      <c r="T28" s="114" t="s">
        <v>139</v>
      </c>
      <c r="U28" s="114" t="s">
        <v>88</v>
      </c>
      <c r="V28" s="114" t="s">
        <v>88</v>
      </c>
      <c r="W28" s="114" t="s">
        <v>88</v>
      </c>
      <c r="X28" s="114" t="s">
        <v>88</v>
      </c>
      <c r="Y28" s="114" t="s">
        <v>88</v>
      </c>
      <c r="Z28" s="95" t="s">
        <v>337</v>
      </c>
      <c r="AA28" s="198" t="s">
        <v>88</v>
      </c>
      <c r="AB28" s="114" t="s">
        <v>88</v>
      </c>
      <c r="AC28" s="95" t="s">
        <v>337</v>
      </c>
    </row>
    <row r="29" spans="1:29" s="34" customFormat="1" ht="121.5" customHeight="1" x14ac:dyDescent="0.2">
      <c r="A29" s="114">
        <v>23</v>
      </c>
      <c r="B29" s="24" t="s">
        <v>808</v>
      </c>
      <c r="C29" s="94" t="s">
        <v>450</v>
      </c>
      <c r="D29" s="94" t="s">
        <v>450</v>
      </c>
      <c r="E29" s="94" t="s">
        <v>450</v>
      </c>
      <c r="F29" s="94" t="s">
        <v>450</v>
      </c>
      <c r="G29" s="191" t="s">
        <v>139</v>
      </c>
      <c r="H29" s="95" t="s">
        <v>337</v>
      </c>
      <c r="I29" s="94" t="s">
        <v>450</v>
      </c>
      <c r="J29" s="95" t="s">
        <v>337</v>
      </c>
      <c r="K29" s="94" t="s">
        <v>450</v>
      </c>
      <c r="L29" s="95" t="s">
        <v>337</v>
      </c>
      <c r="M29" s="94" t="s">
        <v>450</v>
      </c>
      <c r="N29" s="94" t="s">
        <v>450</v>
      </c>
      <c r="O29" s="94" t="s">
        <v>450</v>
      </c>
      <c r="P29" s="94" t="s">
        <v>450</v>
      </c>
      <c r="Q29" s="95" t="s">
        <v>337</v>
      </c>
      <c r="R29" s="94" t="s">
        <v>450</v>
      </c>
      <c r="S29" s="94" t="s">
        <v>450</v>
      </c>
      <c r="T29" s="191" t="s">
        <v>139</v>
      </c>
      <c r="U29" s="94" t="s">
        <v>450</v>
      </c>
      <c r="V29" s="94" t="s">
        <v>450</v>
      </c>
      <c r="W29" s="94" t="s">
        <v>450</v>
      </c>
      <c r="X29" s="94" t="s">
        <v>450</v>
      </c>
      <c r="Y29" s="94" t="s">
        <v>450</v>
      </c>
      <c r="Z29" s="95" t="s">
        <v>337</v>
      </c>
      <c r="AA29" s="94" t="s">
        <v>450</v>
      </c>
      <c r="AB29" s="94" t="s">
        <v>450</v>
      </c>
      <c r="AC29" s="95" t="s">
        <v>337</v>
      </c>
    </row>
    <row r="30" spans="1:29" s="34" customFormat="1" ht="106.5" customHeight="1" x14ac:dyDescent="0.2">
      <c r="A30" s="114">
        <v>24</v>
      </c>
      <c r="B30" s="24" t="s">
        <v>564</v>
      </c>
      <c r="C30" s="114" t="s">
        <v>88</v>
      </c>
      <c r="D30" s="114" t="s">
        <v>88</v>
      </c>
      <c r="E30" s="114" t="s">
        <v>88</v>
      </c>
      <c r="F30" s="114" t="s">
        <v>88</v>
      </c>
      <c r="G30" s="114" t="s">
        <v>139</v>
      </c>
      <c r="H30" s="95" t="s">
        <v>337</v>
      </c>
      <c r="I30" s="114" t="s">
        <v>88</v>
      </c>
      <c r="J30" s="95" t="s">
        <v>337</v>
      </c>
      <c r="K30" s="114" t="s">
        <v>88</v>
      </c>
      <c r="L30" s="95" t="s">
        <v>337</v>
      </c>
      <c r="M30" s="114" t="s">
        <v>88</v>
      </c>
      <c r="N30" s="114" t="s">
        <v>88</v>
      </c>
      <c r="O30" s="114" t="s">
        <v>88</v>
      </c>
      <c r="P30" s="114" t="s">
        <v>88</v>
      </c>
      <c r="Q30" s="95" t="s">
        <v>337</v>
      </c>
      <c r="R30" s="114" t="s">
        <v>88</v>
      </c>
      <c r="S30" s="114" t="s">
        <v>88</v>
      </c>
      <c r="T30" s="114" t="s">
        <v>139</v>
      </c>
      <c r="U30" s="114" t="s">
        <v>88</v>
      </c>
      <c r="V30" s="114" t="s">
        <v>88</v>
      </c>
      <c r="W30" s="114" t="s">
        <v>88</v>
      </c>
      <c r="X30" s="114" t="s">
        <v>88</v>
      </c>
      <c r="Y30" s="114" t="s">
        <v>88</v>
      </c>
      <c r="Z30" s="95" t="s">
        <v>337</v>
      </c>
      <c r="AA30" s="198" t="s">
        <v>88</v>
      </c>
      <c r="AB30" s="114" t="s">
        <v>88</v>
      </c>
      <c r="AC30" s="95" t="s">
        <v>337</v>
      </c>
    </row>
    <row r="31" spans="1:29" s="34" customFormat="1" ht="78.75" customHeight="1" x14ac:dyDescent="0.2">
      <c r="A31" s="114">
        <v>25</v>
      </c>
      <c r="B31" s="24" t="s">
        <v>477</v>
      </c>
      <c r="C31" s="114" t="s">
        <v>88</v>
      </c>
      <c r="D31" s="114" t="s">
        <v>88</v>
      </c>
      <c r="E31" s="114" t="s">
        <v>88</v>
      </c>
      <c r="F31" s="114" t="s">
        <v>88</v>
      </c>
      <c r="G31" s="114" t="s">
        <v>139</v>
      </c>
      <c r="H31" s="95" t="s">
        <v>337</v>
      </c>
      <c r="I31" s="114" t="s">
        <v>88</v>
      </c>
      <c r="J31" s="95" t="s">
        <v>337</v>
      </c>
      <c r="K31" s="114" t="s">
        <v>88</v>
      </c>
      <c r="L31" s="95" t="s">
        <v>337</v>
      </c>
      <c r="M31" s="114" t="s">
        <v>88</v>
      </c>
      <c r="N31" s="114" t="s">
        <v>88</v>
      </c>
      <c r="O31" s="114" t="s">
        <v>88</v>
      </c>
      <c r="P31" s="114" t="s">
        <v>88</v>
      </c>
      <c r="Q31" s="95" t="s">
        <v>337</v>
      </c>
      <c r="R31" s="114" t="s">
        <v>88</v>
      </c>
      <c r="S31" s="114" t="s">
        <v>88</v>
      </c>
      <c r="T31" s="114" t="s">
        <v>139</v>
      </c>
      <c r="U31" s="114" t="s">
        <v>88</v>
      </c>
      <c r="V31" s="114" t="s">
        <v>88</v>
      </c>
      <c r="W31" s="114" t="s">
        <v>88</v>
      </c>
      <c r="X31" s="114" t="s">
        <v>88</v>
      </c>
      <c r="Y31" s="114" t="s">
        <v>88</v>
      </c>
      <c r="Z31" s="95" t="s">
        <v>337</v>
      </c>
      <c r="AA31" s="198" t="s">
        <v>88</v>
      </c>
      <c r="AB31" s="114" t="s">
        <v>88</v>
      </c>
      <c r="AC31" s="95" t="s">
        <v>337</v>
      </c>
    </row>
    <row r="32" spans="1:29" s="34" customFormat="1" ht="18.75" customHeight="1" x14ac:dyDescent="0.2">
      <c r="A32" s="126"/>
      <c r="B32" s="142"/>
      <c r="C32" s="126"/>
      <c r="D32" s="126"/>
      <c r="E32" s="126"/>
      <c r="F32" s="126"/>
      <c r="G32" s="126"/>
      <c r="H32" s="143"/>
      <c r="I32" s="126"/>
      <c r="J32" s="143"/>
      <c r="K32" s="126"/>
      <c r="L32" s="143"/>
      <c r="M32" s="126"/>
      <c r="N32" s="126"/>
      <c r="O32" s="126"/>
      <c r="P32" s="126"/>
      <c r="Q32" s="143"/>
      <c r="R32" s="126"/>
      <c r="S32" s="126"/>
      <c r="T32" s="126"/>
      <c r="U32" s="126"/>
      <c r="V32" s="126"/>
      <c r="W32" s="126"/>
      <c r="X32" s="126"/>
      <c r="Y32" s="143"/>
      <c r="Z32" s="143"/>
      <c r="AA32" s="143"/>
      <c r="AB32" s="126"/>
      <c r="AC32" s="143"/>
    </row>
    <row r="33" spans="1:29" x14ac:dyDescent="0.25">
      <c r="A33" s="104" t="s">
        <v>800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</row>
    <row r="34" spans="1:29" ht="15" customHeight="1" x14ac:dyDescent="0.25">
      <c r="A34" s="104" t="s">
        <v>801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1:29" ht="17.25" customHeight="1" x14ac:dyDescent="0.25">
      <c r="A35" s="332" t="s">
        <v>573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119"/>
      <c r="Y35" s="119"/>
      <c r="Z35" s="119"/>
      <c r="AA35" s="119"/>
      <c r="AB35" s="119"/>
      <c r="AC35" s="119"/>
    </row>
    <row r="36" spans="1:29" ht="17.25" customHeight="1" x14ac:dyDescent="0.25">
      <c r="A36" s="332" t="s">
        <v>574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  <c r="X36" s="119"/>
      <c r="Y36" s="119"/>
      <c r="Z36" s="119"/>
      <c r="AA36" s="119"/>
      <c r="AB36" s="119"/>
      <c r="AC36" s="119"/>
    </row>
    <row r="37" spans="1:29" ht="17.25" customHeight="1" x14ac:dyDescent="0.25">
      <c r="A37" s="332" t="s">
        <v>807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</row>
    <row r="38" spans="1:29" ht="17.25" customHeight="1" x14ac:dyDescent="0.25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9"/>
      <c r="Y38" s="119"/>
      <c r="Z38" s="119"/>
      <c r="AA38" s="119"/>
      <c r="AB38" s="119"/>
      <c r="AC38" s="119"/>
    </row>
    <row r="39" spans="1:29" ht="15.75" customHeight="1" x14ac:dyDescent="0.25">
      <c r="A39" s="333" t="s">
        <v>802</v>
      </c>
      <c r="B39" s="333"/>
      <c r="C39" s="333"/>
      <c r="D39" s="117"/>
      <c r="E39" s="117"/>
      <c r="F39" s="117"/>
      <c r="G39" s="117"/>
      <c r="H39" s="117"/>
      <c r="I39" s="117"/>
      <c r="J39" s="16"/>
      <c r="K39" s="16"/>
      <c r="L39" s="16"/>
      <c r="M39" s="16"/>
      <c r="N39" s="334"/>
      <c r="O39" s="334"/>
      <c r="P39" s="118"/>
      <c r="Q39" s="118"/>
      <c r="R39" s="333" t="s">
        <v>803</v>
      </c>
      <c r="S39" s="333"/>
      <c r="T39" s="333"/>
      <c r="U39" s="9"/>
      <c r="V39" s="9"/>
      <c r="W39" s="9"/>
      <c r="X39" s="9"/>
    </row>
    <row r="40" spans="1:29" ht="15.75" x14ac:dyDescent="0.25">
      <c r="A40" s="96"/>
      <c r="B40" s="97"/>
      <c r="C40" s="7"/>
      <c r="D40" s="7"/>
      <c r="E40" s="7"/>
      <c r="F40" s="7"/>
      <c r="G40" s="7"/>
      <c r="H40" s="7"/>
      <c r="I40" s="7"/>
      <c r="J40" s="15"/>
      <c r="K40" s="15"/>
      <c r="L40" s="15"/>
      <c r="M40" s="15"/>
      <c r="N40" s="9"/>
      <c r="O40" s="9"/>
      <c r="P40" s="9"/>
      <c r="Q40" s="9"/>
      <c r="R40" s="14"/>
      <c r="S40" s="14"/>
      <c r="T40" s="14"/>
      <c r="U40" s="9"/>
      <c r="V40" s="9"/>
      <c r="W40" s="9"/>
      <c r="X40" s="9"/>
    </row>
    <row r="41" spans="1:29" s="9" customFormat="1" ht="15.75" x14ac:dyDescent="0.25">
      <c r="A41" s="42" t="s">
        <v>366</v>
      </c>
      <c r="C41" s="42"/>
      <c r="D41" s="42"/>
      <c r="E41" s="42"/>
      <c r="F41" s="42"/>
      <c r="G41" s="42"/>
      <c r="H41" s="42"/>
      <c r="I41" s="42"/>
      <c r="J41" s="16"/>
      <c r="K41" s="16"/>
      <c r="L41" s="16"/>
      <c r="M41" s="16"/>
      <c r="N41" s="42"/>
      <c r="O41" s="42"/>
      <c r="P41" s="42"/>
      <c r="Q41" s="42"/>
      <c r="R41" s="43" t="s">
        <v>367</v>
      </c>
      <c r="S41" s="43"/>
      <c r="T41" s="43"/>
      <c r="U41" s="44"/>
    </row>
    <row r="42" spans="1:29" s="9" customFormat="1" ht="15" customHeight="1" x14ac:dyDescent="0.25">
      <c r="A42" s="331" t="s">
        <v>368</v>
      </c>
      <c r="B42" s="331"/>
      <c r="C42" s="331"/>
      <c r="D42" s="331"/>
      <c r="E42" s="331"/>
      <c r="F42" s="331"/>
      <c r="G42" s="110"/>
      <c r="H42" s="110"/>
      <c r="I42" s="110"/>
    </row>
  </sheetData>
  <mergeCells count="55">
    <mergeCell ref="U1:AC1"/>
    <mergeCell ref="B3:AB3"/>
    <mergeCell ref="J12:K12"/>
    <mergeCell ref="L12:M12"/>
    <mergeCell ref="AB7:AC7"/>
    <mergeCell ref="E12:G12"/>
    <mergeCell ref="H12:I12"/>
    <mergeCell ref="P12:Q12"/>
    <mergeCell ref="T12:U12"/>
    <mergeCell ref="Y12:Z12"/>
    <mergeCell ref="AB12:AC12"/>
    <mergeCell ref="E7:G7"/>
    <mergeCell ref="H7:I7"/>
    <mergeCell ref="L7:M7"/>
    <mergeCell ref="N7:O7"/>
    <mergeCell ref="P7:R7"/>
    <mergeCell ref="A42:F42"/>
    <mergeCell ref="A35:W35"/>
    <mergeCell ref="A36:W36"/>
    <mergeCell ref="A39:C39"/>
    <mergeCell ref="N39:O39"/>
    <mergeCell ref="R39:T39"/>
    <mergeCell ref="A37:AC37"/>
    <mergeCell ref="AB13:AC13"/>
    <mergeCell ref="E14:G14"/>
    <mergeCell ref="H14:I14"/>
    <mergeCell ref="P14:Q14"/>
    <mergeCell ref="T14:U14"/>
    <mergeCell ref="Y14:Z14"/>
    <mergeCell ref="AB14:AC14"/>
    <mergeCell ref="H13:I13"/>
    <mergeCell ref="P13:Q13"/>
    <mergeCell ref="T13:U13"/>
    <mergeCell ref="Y13:Z13"/>
    <mergeCell ref="AB5:AC5"/>
    <mergeCell ref="T6:X6"/>
    <mergeCell ref="AB6:AC6"/>
    <mergeCell ref="Y5:Z5"/>
    <mergeCell ref="Y6:Z6"/>
    <mergeCell ref="P5:R5"/>
    <mergeCell ref="T5:X5"/>
    <mergeCell ref="Y7:Z7"/>
    <mergeCell ref="A4:D4"/>
    <mergeCell ref="E6:G6"/>
    <mergeCell ref="H6:I6"/>
    <mergeCell ref="J6:K6"/>
    <mergeCell ref="L6:M6"/>
    <mergeCell ref="N6:O6"/>
    <mergeCell ref="P6:R6"/>
    <mergeCell ref="E5:G5"/>
    <mergeCell ref="H5:I5"/>
    <mergeCell ref="J5:K5"/>
    <mergeCell ref="L5:M5"/>
    <mergeCell ref="N5:O5"/>
    <mergeCell ref="T7:X7"/>
  </mergeCells>
  <hyperlinks>
    <hyperlink ref="N14" r:id="rId1"/>
    <hyperlink ref="E14" r:id="rId2"/>
    <hyperlink ref="S14" r:id="rId3"/>
    <hyperlink ref="J14" r:id="rId4"/>
    <hyperlink ref="H14" r:id="rId5"/>
    <hyperlink ref="Y14" r:id="rId6"/>
    <hyperlink ref="AB14" r:id="rId7"/>
    <hyperlink ref="AA14" r:id="rId8"/>
    <hyperlink ref="P14" r:id="rId9"/>
    <hyperlink ref="O14" r:id="rId10"/>
    <hyperlink ref="K14" r:id="rId11"/>
    <hyperlink ref="R14" r:id="rId12"/>
    <hyperlink ref="V14" r:id="rId13" display="mfc-yanao@mfc.yanao.ru"/>
    <hyperlink ref="W14" r:id="rId14"/>
    <hyperlink ref="X14" r:id="rId15"/>
    <hyperlink ref="C14" r:id="rId16"/>
    <hyperlink ref="D14" r:id="rId17"/>
  </hyperlinks>
  <pageMargins left="0.25" right="0.25" top="0.75" bottom="0.75" header="0.3" footer="0.3"/>
  <pageSetup paperSize="9" scale="40" orientation="landscape" horizontalDpi="0" verticalDpi="0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9"/>
  <sheetViews>
    <sheetView zoomScaleNormal="100" workbookViewId="0">
      <pane ySplit="5" topLeftCell="A192" activePane="bottomLeft" state="frozen"/>
      <selection pane="bottomLeft" activeCell="N196" sqref="N196"/>
    </sheetView>
  </sheetViews>
  <sheetFormatPr defaultRowHeight="15.75" x14ac:dyDescent="0.25"/>
  <cols>
    <col min="1" max="1" width="10.28515625" style="33" customWidth="1"/>
    <col min="2" max="2" width="40.140625" customWidth="1"/>
    <col min="3" max="3" width="17.140625" customWidth="1"/>
    <col min="9" max="9" width="16" customWidth="1"/>
    <col min="10" max="10" width="27.85546875" style="3" customWidth="1"/>
  </cols>
  <sheetData>
    <row r="1" spans="1:11" ht="62.25" customHeight="1" x14ac:dyDescent="0.25">
      <c r="A1" s="4"/>
      <c r="B1" s="1"/>
      <c r="C1" s="1"/>
      <c r="D1" s="1"/>
      <c r="E1" s="370" t="s">
        <v>812</v>
      </c>
      <c r="F1" s="370"/>
      <c r="G1" s="370"/>
      <c r="H1" s="370"/>
      <c r="I1" s="370"/>
      <c r="J1" s="370"/>
      <c r="K1" s="35"/>
    </row>
    <row r="2" spans="1:11" ht="18.75" customHeight="1" x14ac:dyDescent="0.25">
      <c r="A2" s="268" t="s">
        <v>554</v>
      </c>
      <c r="B2" s="268"/>
      <c r="C2" s="5"/>
      <c r="D2" s="5"/>
      <c r="E2" s="5"/>
      <c r="F2" s="1"/>
      <c r="J2" s="175" t="s">
        <v>536</v>
      </c>
    </row>
    <row r="3" spans="1:11" x14ac:dyDescent="0.25">
      <c r="A3" s="371" t="s">
        <v>39</v>
      </c>
      <c r="B3" s="371"/>
      <c r="C3" s="371"/>
      <c r="D3" s="371"/>
      <c r="E3" s="371"/>
      <c r="F3" s="371"/>
      <c r="G3" s="371"/>
      <c r="H3" s="371"/>
      <c r="I3" s="371"/>
      <c r="J3" s="371"/>
    </row>
    <row r="4" spans="1:11" x14ac:dyDescent="0.25">
      <c r="A4" s="30" t="s">
        <v>13</v>
      </c>
      <c r="B4" s="365" t="s">
        <v>2</v>
      </c>
      <c r="C4" s="365"/>
      <c r="D4" s="365"/>
      <c r="E4" s="365"/>
      <c r="F4" s="365"/>
      <c r="G4" s="365"/>
      <c r="H4" s="365"/>
      <c r="I4" s="365"/>
      <c r="J4" s="12" t="s">
        <v>40</v>
      </c>
    </row>
    <row r="5" spans="1:11" s="23" customFormat="1" x14ac:dyDescent="0.25">
      <c r="A5" s="30">
        <v>1</v>
      </c>
      <c r="B5" s="366">
        <v>2</v>
      </c>
      <c r="C5" s="367"/>
      <c r="D5" s="367"/>
      <c r="E5" s="367"/>
      <c r="F5" s="367"/>
      <c r="G5" s="367"/>
      <c r="H5" s="367"/>
      <c r="I5" s="368"/>
      <c r="J5" s="12">
        <v>3</v>
      </c>
    </row>
    <row r="6" spans="1:11" ht="94.5" x14ac:dyDescent="0.25">
      <c r="A6" s="30">
        <v>1</v>
      </c>
      <c r="B6" s="364" t="s">
        <v>38</v>
      </c>
      <c r="C6" s="364"/>
      <c r="D6" s="364"/>
      <c r="E6" s="364"/>
      <c r="F6" s="364"/>
      <c r="G6" s="364"/>
      <c r="H6" s="364"/>
      <c r="I6" s="364"/>
      <c r="J6" s="17" t="s">
        <v>155</v>
      </c>
      <c r="K6" s="10"/>
    </row>
    <row r="7" spans="1:11" x14ac:dyDescent="0.25">
      <c r="A7" s="30">
        <v>2</v>
      </c>
      <c r="B7" s="358" t="s">
        <v>576</v>
      </c>
      <c r="C7" s="359"/>
      <c r="D7" s="359"/>
      <c r="E7" s="359"/>
      <c r="F7" s="359"/>
      <c r="G7" s="359"/>
      <c r="H7" s="359"/>
      <c r="I7" s="360"/>
      <c r="J7" s="17"/>
      <c r="K7" s="10"/>
    </row>
    <row r="8" spans="1:11" ht="31.5" customHeight="1" x14ac:dyDescent="0.25">
      <c r="A8" s="30"/>
      <c r="B8" s="358" t="s">
        <v>577</v>
      </c>
      <c r="C8" s="359"/>
      <c r="D8" s="359"/>
      <c r="E8" s="359"/>
      <c r="F8" s="359"/>
      <c r="G8" s="359"/>
      <c r="H8" s="359"/>
      <c r="I8" s="360"/>
      <c r="J8" s="17" t="s">
        <v>578</v>
      </c>
      <c r="K8" s="10"/>
    </row>
    <row r="9" spans="1:11" ht="31.5" customHeight="1" x14ac:dyDescent="0.25">
      <c r="A9" s="30"/>
      <c r="B9" s="358" t="s">
        <v>579</v>
      </c>
      <c r="C9" s="359"/>
      <c r="D9" s="359"/>
      <c r="E9" s="359"/>
      <c r="F9" s="359"/>
      <c r="G9" s="359"/>
      <c r="H9" s="359"/>
      <c r="I9" s="360"/>
      <c r="J9" s="17" t="s">
        <v>578</v>
      </c>
      <c r="K9" s="10"/>
    </row>
    <row r="10" spans="1:11" ht="31.5" customHeight="1" x14ac:dyDescent="0.25">
      <c r="A10" s="30"/>
      <c r="B10" s="358" t="s">
        <v>580</v>
      </c>
      <c r="C10" s="359"/>
      <c r="D10" s="359"/>
      <c r="E10" s="359"/>
      <c r="F10" s="359"/>
      <c r="G10" s="359"/>
      <c r="H10" s="359"/>
      <c r="I10" s="360"/>
      <c r="J10" s="17" t="s">
        <v>578</v>
      </c>
      <c r="K10" s="10"/>
    </row>
    <row r="11" spans="1:11" ht="31.5" customHeight="1" x14ac:dyDescent="0.25">
      <c r="A11" s="30"/>
      <c r="B11" s="358" t="s">
        <v>581</v>
      </c>
      <c r="C11" s="359"/>
      <c r="D11" s="359"/>
      <c r="E11" s="359"/>
      <c r="F11" s="359"/>
      <c r="G11" s="359"/>
      <c r="H11" s="359"/>
      <c r="I11" s="360"/>
      <c r="J11" s="17" t="s">
        <v>578</v>
      </c>
      <c r="K11" s="10"/>
    </row>
    <row r="12" spans="1:11" ht="31.5" customHeight="1" x14ac:dyDescent="0.25">
      <c r="A12" s="30"/>
      <c r="B12" s="358" t="s">
        <v>582</v>
      </c>
      <c r="C12" s="359"/>
      <c r="D12" s="359"/>
      <c r="E12" s="359"/>
      <c r="F12" s="359"/>
      <c r="G12" s="359"/>
      <c r="H12" s="359"/>
      <c r="I12" s="360"/>
      <c r="J12" s="17" t="s">
        <v>322</v>
      </c>
      <c r="K12" s="10"/>
    </row>
    <row r="13" spans="1:11" ht="31.5" customHeight="1" x14ac:dyDescent="0.25">
      <c r="A13" s="30"/>
      <c r="B13" s="358" t="s">
        <v>583</v>
      </c>
      <c r="C13" s="359"/>
      <c r="D13" s="359"/>
      <c r="E13" s="359"/>
      <c r="F13" s="359"/>
      <c r="G13" s="359"/>
      <c r="H13" s="359"/>
      <c r="I13" s="360"/>
      <c r="J13" s="17" t="s">
        <v>578</v>
      </c>
      <c r="K13" s="10"/>
    </row>
    <row r="14" spans="1:11" ht="64.5" customHeight="1" x14ac:dyDescent="0.25">
      <c r="A14" s="30">
        <v>3</v>
      </c>
      <c r="B14" s="361" t="s">
        <v>41</v>
      </c>
      <c r="C14" s="362"/>
      <c r="D14" s="362"/>
      <c r="E14" s="362"/>
      <c r="F14" s="362"/>
      <c r="G14" s="362"/>
      <c r="H14" s="362"/>
      <c r="I14" s="363"/>
      <c r="J14" s="18" t="s">
        <v>156</v>
      </c>
    </row>
    <row r="15" spans="1:11" ht="31.5" x14ac:dyDescent="0.25">
      <c r="A15" s="30">
        <v>4</v>
      </c>
      <c r="B15" s="361" t="s">
        <v>42</v>
      </c>
      <c r="C15" s="362"/>
      <c r="D15" s="362"/>
      <c r="E15" s="362"/>
      <c r="F15" s="362"/>
      <c r="G15" s="362"/>
      <c r="H15" s="362"/>
      <c r="I15" s="363"/>
      <c r="J15" s="17" t="s">
        <v>141</v>
      </c>
    </row>
    <row r="16" spans="1:11" x14ac:dyDescent="0.25">
      <c r="A16" s="30">
        <v>5</v>
      </c>
      <c r="B16" s="361" t="s">
        <v>43</v>
      </c>
      <c r="C16" s="362"/>
      <c r="D16" s="362"/>
      <c r="E16" s="362"/>
      <c r="F16" s="362"/>
      <c r="G16" s="362"/>
      <c r="H16" s="362"/>
      <c r="I16" s="363"/>
      <c r="J16" s="17" t="s">
        <v>140</v>
      </c>
    </row>
    <row r="17" spans="1:10" ht="30.75" customHeight="1" x14ac:dyDescent="0.25">
      <c r="A17" s="30">
        <v>6</v>
      </c>
      <c r="B17" s="361" t="s">
        <v>44</v>
      </c>
      <c r="C17" s="362"/>
      <c r="D17" s="362"/>
      <c r="E17" s="362"/>
      <c r="F17" s="362"/>
      <c r="G17" s="362"/>
      <c r="H17" s="362"/>
      <c r="I17" s="363"/>
      <c r="J17" s="17" t="s">
        <v>140</v>
      </c>
    </row>
    <row r="18" spans="1:10" ht="48.75" customHeight="1" x14ac:dyDescent="0.25">
      <c r="A18" s="30">
        <v>7</v>
      </c>
      <c r="B18" s="361" t="s">
        <v>45</v>
      </c>
      <c r="C18" s="362"/>
      <c r="D18" s="362"/>
      <c r="E18" s="362"/>
      <c r="F18" s="362"/>
      <c r="G18" s="362"/>
      <c r="H18" s="362"/>
      <c r="I18" s="363"/>
      <c r="J18" s="17" t="s">
        <v>142</v>
      </c>
    </row>
    <row r="19" spans="1:10" ht="57" customHeight="1" x14ac:dyDescent="0.25">
      <c r="A19" s="30">
        <v>8</v>
      </c>
      <c r="B19" s="361" t="s">
        <v>46</v>
      </c>
      <c r="C19" s="362"/>
      <c r="D19" s="362"/>
      <c r="E19" s="362"/>
      <c r="F19" s="362"/>
      <c r="G19" s="362"/>
      <c r="H19" s="362"/>
      <c r="I19" s="363"/>
      <c r="J19" s="17" t="s">
        <v>140</v>
      </c>
    </row>
    <row r="20" spans="1:10" ht="51" customHeight="1" x14ac:dyDescent="0.25">
      <c r="A20" s="30">
        <v>9</v>
      </c>
      <c r="B20" s="361" t="s">
        <v>57</v>
      </c>
      <c r="C20" s="362"/>
      <c r="D20" s="362"/>
      <c r="E20" s="362"/>
      <c r="F20" s="362"/>
      <c r="G20" s="362"/>
      <c r="H20" s="362"/>
      <c r="I20" s="363"/>
      <c r="J20" s="17" t="s">
        <v>142</v>
      </c>
    </row>
    <row r="21" spans="1:10" ht="47.25" customHeight="1" x14ac:dyDescent="0.25">
      <c r="A21" s="30">
        <v>10</v>
      </c>
      <c r="B21" s="361" t="s">
        <v>47</v>
      </c>
      <c r="C21" s="362"/>
      <c r="D21" s="362"/>
      <c r="E21" s="362"/>
      <c r="F21" s="362"/>
      <c r="G21" s="362"/>
      <c r="H21" s="362"/>
      <c r="I21" s="363"/>
      <c r="J21" s="17" t="s">
        <v>140</v>
      </c>
    </row>
    <row r="22" spans="1:10" ht="43.5" customHeight="1" x14ac:dyDescent="0.25">
      <c r="A22" s="30">
        <v>11</v>
      </c>
      <c r="B22" s="361" t="s">
        <v>48</v>
      </c>
      <c r="C22" s="362"/>
      <c r="D22" s="362"/>
      <c r="E22" s="362"/>
      <c r="F22" s="362"/>
      <c r="G22" s="362"/>
      <c r="H22" s="362"/>
      <c r="I22" s="363"/>
      <c r="J22" s="17" t="s">
        <v>140</v>
      </c>
    </row>
    <row r="23" spans="1:10" ht="51.75" customHeight="1" x14ac:dyDescent="0.25">
      <c r="A23" s="30">
        <v>12</v>
      </c>
      <c r="B23" s="361" t="s">
        <v>49</v>
      </c>
      <c r="C23" s="362"/>
      <c r="D23" s="362"/>
      <c r="E23" s="362"/>
      <c r="F23" s="362"/>
      <c r="G23" s="362"/>
      <c r="H23" s="362"/>
      <c r="I23" s="363"/>
      <c r="J23" s="17" t="s">
        <v>142</v>
      </c>
    </row>
    <row r="24" spans="1:10" ht="82.5" customHeight="1" x14ac:dyDescent="0.25">
      <c r="A24" s="30">
        <v>13</v>
      </c>
      <c r="B24" s="361" t="s">
        <v>50</v>
      </c>
      <c r="C24" s="362"/>
      <c r="D24" s="362"/>
      <c r="E24" s="362"/>
      <c r="F24" s="362"/>
      <c r="G24" s="362"/>
      <c r="H24" s="362"/>
      <c r="I24" s="363"/>
      <c r="J24" s="17" t="s">
        <v>140</v>
      </c>
    </row>
    <row r="25" spans="1:10" ht="74.25" customHeight="1" x14ac:dyDescent="0.25">
      <c r="A25" s="30">
        <v>14</v>
      </c>
      <c r="B25" s="361" t="s">
        <v>51</v>
      </c>
      <c r="C25" s="362"/>
      <c r="D25" s="362"/>
      <c r="E25" s="362"/>
      <c r="F25" s="362"/>
      <c r="G25" s="362"/>
      <c r="H25" s="362"/>
      <c r="I25" s="363"/>
      <c r="J25" s="17" t="s">
        <v>143</v>
      </c>
    </row>
    <row r="26" spans="1:10" ht="141.75" x14ac:dyDescent="0.25">
      <c r="A26" s="30">
        <v>15</v>
      </c>
      <c r="B26" s="361" t="s">
        <v>52</v>
      </c>
      <c r="C26" s="362"/>
      <c r="D26" s="362"/>
      <c r="E26" s="362"/>
      <c r="F26" s="362"/>
      <c r="G26" s="362"/>
      <c r="H26" s="362"/>
      <c r="I26" s="363"/>
      <c r="J26" s="17" t="s">
        <v>144</v>
      </c>
    </row>
    <row r="27" spans="1:10" ht="78.75" x14ac:dyDescent="0.25">
      <c r="A27" s="30">
        <v>16</v>
      </c>
      <c r="B27" s="361" t="s">
        <v>53</v>
      </c>
      <c r="C27" s="362"/>
      <c r="D27" s="362"/>
      <c r="E27" s="362"/>
      <c r="F27" s="362"/>
      <c r="G27" s="362"/>
      <c r="H27" s="362"/>
      <c r="I27" s="363"/>
      <c r="J27" s="17" t="s">
        <v>181</v>
      </c>
    </row>
    <row r="28" spans="1:10" ht="78.75" x14ac:dyDescent="0.25">
      <c r="A28" s="30">
        <v>17</v>
      </c>
      <c r="B28" s="361" t="s">
        <v>54</v>
      </c>
      <c r="C28" s="362"/>
      <c r="D28" s="362"/>
      <c r="E28" s="362"/>
      <c r="F28" s="362"/>
      <c r="G28" s="362"/>
      <c r="H28" s="362"/>
      <c r="I28" s="363"/>
      <c r="J28" s="17" t="s">
        <v>149</v>
      </c>
    </row>
    <row r="29" spans="1:10" ht="45.75" customHeight="1" x14ac:dyDescent="0.25">
      <c r="A29" s="25" t="s">
        <v>584</v>
      </c>
      <c r="B29" s="358" t="s">
        <v>585</v>
      </c>
      <c r="C29" s="359"/>
      <c r="D29" s="359"/>
      <c r="E29" s="359"/>
      <c r="F29" s="359"/>
      <c r="G29" s="359"/>
      <c r="H29" s="359"/>
      <c r="I29" s="360"/>
      <c r="J29" s="18" t="s">
        <v>578</v>
      </c>
    </row>
    <row r="30" spans="1:10" ht="45.75" customHeight="1" x14ac:dyDescent="0.25">
      <c r="A30" s="202">
        <v>19</v>
      </c>
      <c r="B30" s="358" t="s">
        <v>586</v>
      </c>
      <c r="C30" s="359"/>
      <c r="D30" s="359"/>
      <c r="E30" s="359"/>
      <c r="F30" s="359"/>
      <c r="G30" s="359"/>
      <c r="H30" s="359"/>
      <c r="I30" s="360"/>
      <c r="J30" s="18" t="s">
        <v>322</v>
      </c>
    </row>
    <row r="31" spans="1:10" ht="21.75" customHeight="1" x14ac:dyDescent="0.25">
      <c r="A31" s="25">
        <v>20</v>
      </c>
      <c r="B31" s="372" t="s">
        <v>190</v>
      </c>
      <c r="C31" s="373"/>
      <c r="D31" s="373"/>
      <c r="E31" s="373"/>
      <c r="F31" s="373"/>
      <c r="G31" s="373"/>
      <c r="H31" s="373"/>
      <c r="I31" s="374"/>
      <c r="J31" s="18">
        <v>170</v>
      </c>
    </row>
    <row r="32" spans="1:10" ht="77.25" customHeight="1" x14ac:dyDescent="0.25">
      <c r="A32" s="25" t="s">
        <v>587</v>
      </c>
      <c r="B32" s="364" t="s">
        <v>218</v>
      </c>
      <c r="C32" s="364"/>
      <c r="D32" s="364"/>
      <c r="E32" s="364"/>
      <c r="F32" s="364"/>
      <c r="G32" s="364"/>
      <c r="H32" s="364"/>
      <c r="I32" s="364"/>
      <c r="J32" s="17"/>
    </row>
    <row r="33" spans="1:10" ht="73.5" customHeight="1" x14ac:dyDescent="0.25">
      <c r="A33" s="25" t="s">
        <v>588</v>
      </c>
      <c r="B33" s="364" t="s">
        <v>219</v>
      </c>
      <c r="C33" s="364"/>
      <c r="D33" s="364"/>
      <c r="E33" s="364"/>
      <c r="F33" s="364"/>
      <c r="G33" s="364"/>
      <c r="H33" s="364"/>
      <c r="I33" s="364"/>
      <c r="J33" s="17"/>
    </row>
    <row r="34" spans="1:10" ht="33" customHeight="1" x14ac:dyDescent="0.25">
      <c r="A34" s="25" t="s">
        <v>589</v>
      </c>
      <c r="B34" s="364" t="s">
        <v>220</v>
      </c>
      <c r="C34" s="364"/>
      <c r="D34" s="364"/>
      <c r="E34" s="364"/>
      <c r="F34" s="364"/>
      <c r="G34" s="364"/>
      <c r="H34" s="364"/>
      <c r="I34" s="364"/>
      <c r="J34" s="17"/>
    </row>
    <row r="35" spans="1:10" ht="17.25" customHeight="1" x14ac:dyDescent="0.25">
      <c r="A35" s="25" t="s">
        <v>590</v>
      </c>
      <c r="B35" s="364" t="s">
        <v>221</v>
      </c>
      <c r="C35" s="364"/>
      <c r="D35" s="364"/>
      <c r="E35" s="364"/>
      <c r="F35" s="364"/>
      <c r="G35" s="364"/>
      <c r="H35" s="364"/>
      <c r="I35" s="364"/>
      <c r="J35" s="26"/>
    </row>
    <row r="36" spans="1:10" ht="76.5" customHeight="1" x14ac:dyDescent="0.25">
      <c r="A36" s="25" t="s">
        <v>591</v>
      </c>
      <c r="B36" s="364" t="s">
        <v>222</v>
      </c>
      <c r="C36" s="364"/>
      <c r="D36" s="364"/>
      <c r="E36" s="364"/>
      <c r="F36" s="364"/>
      <c r="G36" s="364"/>
      <c r="H36" s="364"/>
      <c r="I36" s="364"/>
      <c r="J36" s="27"/>
    </row>
    <row r="37" spans="1:10" s="2" customFormat="1" x14ac:dyDescent="0.25">
      <c r="A37" s="25" t="s">
        <v>592</v>
      </c>
      <c r="B37" s="364" t="s">
        <v>223</v>
      </c>
      <c r="C37" s="364"/>
      <c r="D37" s="364"/>
      <c r="E37" s="364"/>
      <c r="F37" s="364"/>
      <c r="G37" s="364"/>
      <c r="H37" s="364"/>
      <c r="I37" s="364"/>
      <c r="J37" s="28"/>
    </row>
    <row r="38" spans="1:10" s="2" customFormat="1" ht="33" customHeight="1" x14ac:dyDescent="0.25">
      <c r="A38" s="25" t="s">
        <v>593</v>
      </c>
      <c r="B38" s="364" t="s">
        <v>191</v>
      </c>
      <c r="C38" s="364"/>
      <c r="D38" s="364"/>
      <c r="E38" s="364"/>
      <c r="F38" s="364"/>
      <c r="G38" s="364"/>
      <c r="H38" s="364"/>
      <c r="I38" s="364"/>
      <c r="J38" s="29"/>
    </row>
    <row r="39" spans="1:10" s="2" customFormat="1" ht="30.75" customHeight="1" x14ac:dyDescent="0.25">
      <c r="A39" s="25" t="s">
        <v>594</v>
      </c>
      <c r="B39" s="364" t="s">
        <v>224</v>
      </c>
      <c r="C39" s="364"/>
      <c r="D39" s="364"/>
      <c r="E39" s="364"/>
      <c r="F39" s="364"/>
      <c r="G39" s="364"/>
      <c r="H39" s="364"/>
      <c r="I39" s="364"/>
      <c r="J39" s="28"/>
    </row>
    <row r="40" spans="1:10" ht="29.25" customHeight="1" x14ac:dyDescent="0.25">
      <c r="A40" s="30" t="s">
        <v>595</v>
      </c>
      <c r="B40" s="364" t="s">
        <v>225</v>
      </c>
      <c r="C40" s="364"/>
      <c r="D40" s="364"/>
      <c r="E40" s="364"/>
      <c r="F40" s="364"/>
      <c r="G40" s="364"/>
      <c r="H40" s="364"/>
      <c r="I40" s="364"/>
      <c r="J40" s="31"/>
    </row>
    <row r="41" spans="1:10" ht="45" customHeight="1" x14ac:dyDescent="0.25">
      <c r="A41" s="30" t="s">
        <v>596</v>
      </c>
      <c r="B41" s="364" t="s">
        <v>226</v>
      </c>
      <c r="C41" s="364"/>
      <c r="D41" s="364"/>
      <c r="E41" s="364"/>
      <c r="F41" s="364"/>
      <c r="G41" s="364"/>
      <c r="H41" s="364"/>
      <c r="I41" s="364"/>
      <c r="J41" s="32"/>
    </row>
    <row r="42" spans="1:10" ht="28.5" customHeight="1" x14ac:dyDescent="0.25">
      <c r="A42" s="30" t="s">
        <v>597</v>
      </c>
      <c r="B42" s="364" t="s">
        <v>227</v>
      </c>
      <c r="C42" s="364"/>
      <c r="D42" s="364"/>
      <c r="E42" s="364"/>
      <c r="F42" s="364"/>
      <c r="G42" s="364"/>
      <c r="H42" s="364"/>
      <c r="I42" s="364"/>
      <c r="J42" s="32"/>
    </row>
    <row r="43" spans="1:10" ht="30" customHeight="1" x14ac:dyDescent="0.25">
      <c r="A43" s="30" t="s">
        <v>598</v>
      </c>
      <c r="B43" s="364" t="s">
        <v>192</v>
      </c>
      <c r="C43" s="364"/>
      <c r="D43" s="364"/>
      <c r="E43" s="364"/>
      <c r="F43" s="364"/>
      <c r="G43" s="364"/>
      <c r="H43" s="364"/>
      <c r="I43" s="364"/>
      <c r="J43" s="32"/>
    </row>
    <row r="44" spans="1:10" ht="15" customHeight="1" x14ac:dyDescent="0.25">
      <c r="A44" s="30" t="s">
        <v>599</v>
      </c>
      <c r="B44" s="364" t="s">
        <v>228</v>
      </c>
      <c r="C44" s="364"/>
      <c r="D44" s="364"/>
      <c r="E44" s="364"/>
      <c r="F44" s="364"/>
      <c r="G44" s="364"/>
      <c r="H44" s="364"/>
      <c r="I44" s="364"/>
      <c r="J44" s="32"/>
    </row>
    <row r="45" spans="1:10" x14ac:dyDescent="0.25">
      <c r="A45" s="30" t="s">
        <v>600</v>
      </c>
      <c r="B45" s="364" t="s">
        <v>229</v>
      </c>
      <c r="C45" s="364"/>
      <c r="D45" s="364"/>
      <c r="E45" s="364"/>
      <c r="F45" s="364"/>
      <c r="G45" s="364"/>
      <c r="H45" s="364"/>
      <c r="I45" s="364"/>
      <c r="J45" s="32"/>
    </row>
    <row r="46" spans="1:10" ht="37.5" customHeight="1" x14ac:dyDescent="0.25">
      <c r="A46" s="30" t="s">
        <v>601</v>
      </c>
      <c r="B46" s="364" t="s">
        <v>213</v>
      </c>
      <c r="C46" s="364"/>
      <c r="D46" s="364"/>
      <c r="E46" s="364"/>
      <c r="F46" s="364"/>
      <c r="G46" s="364"/>
      <c r="H46" s="364"/>
      <c r="I46" s="364"/>
      <c r="J46" s="32"/>
    </row>
    <row r="47" spans="1:10" ht="32.25" customHeight="1" x14ac:dyDescent="0.25">
      <c r="A47" s="30" t="s">
        <v>602</v>
      </c>
      <c r="B47" s="364" t="s">
        <v>331</v>
      </c>
      <c r="C47" s="364"/>
      <c r="D47" s="364"/>
      <c r="E47" s="364"/>
      <c r="F47" s="364"/>
      <c r="G47" s="364"/>
      <c r="H47" s="364"/>
      <c r="I47" s="364"/>
      <c r="J47" s="32"/>
    </row>
    <row r="48" spans="1:10" ht="17.25" customHeight="1" x14ac:dyDescent="0.25">
      <c r="A48" s="30" t="s">
        <v>603</v>
      </c>
      <c r="B48" s="364" t="s">
        <v>193</v>
      </c>
      <c r="C48" s="364"/>
      <c r="D48" s="364"/>
      <c r="E48" s="364"/>
      <c r="F48" s="364"/>
      <c r="G48" s="364"/>
      <c r="H48" s="364"/>
      <c r="I48" s="364"/>
      <c r="J48" s="32"/>
    </row>
    <row r="49" spans="1:10" ht="33" customHeight="1" x14ac:dyDescent="0.25">
      <c r="A49" s="30" t="s">
        <v>604</v>
      </c>
      <c r="B49" s="364" t="s">
        <v>98</v>
      </c>
      <c r="C49" s="364"/>
      <c r="D49" s="364"/>
      <c r="E49" s="364"/>
      <c r="F49" s="364"/>
      <c r="G49" s="364"/>
      <c r="H49" s="364"/>
      <c r="I49" s="364"/>
      <c r="J49" s="32"/>
    </row>
    <row r="50" spans="1:10" x14ac:dyDescent="0.25">
      <c r="A50" s="30" t="s">
        <v>605</v>
      </c>
      <c r="B50" s="364" t="s">
        <v>230</v>
      </c>
      <c r="C50" s="364"/>
      <c r="D50" s="364"/>
      <c r="E50" s="364"/>
      <c r="F50" s="364"/>
      <c r="G50" s="364"/>
      <c r="H50" s="364"/>
      <c r="I50" s="364"/>
      <c r="J50" s="32"/>
    </row>
    <row r="51" spans="1:10" x14ac:dyDescent="0.25">
      <c r="A51" s="30" t="s">
        <v>606</v>
      </c>
      <c r="B51" s="364" t="s">
        <v>231</v>
      </c>
      <c r="C51" s="364"/>
      <c r="D51" s="364"/>
      <c r="E51" s="364"/>
      <c r="F51" s="364"/>
      <c r="G51" s="364"/>
      <c r="H51" s="364"/>
      <c r="I51" s="364"/>
      <c r="J51" s="32"/>
    </row>
    <row r="52" spans="1:10" x14ac:dyDescent="0.25">
      <c r="A52" s="30" t="s">
        <v>607</v>
      </c>
      <c r="B52" s="364" t="s">
        <v>232</v>
      </c>
      <c r="C52" s="364"/>
      <c r="D52" s="364"/>
      <c r="E52" s="364"/>
      <c r="F52" s="364"/>
      <c r="G52" s="364"/>
      <c r="H52" s="364"/>
      <c r="I52" s="364"/>
      <c r="J52" s="32"/>
    </row>
    <row r="53" spans="1:10" ht="27" customHeight="1" x14ac:dyDescent="0.25">
      <c r="A53" s="30" t="s">
        <v>608</v>
      </c>
      <c r="B53" s="364" t="s">
        <v>233</v>
      </c>
      <c r="C53" s="364"/>
      <c r="D53" s="364"/>
      <c r="E53" s="364"/>
      <c r="F53" s="364"/>
      <c r="G53" s="364"/>
      <c r="H53" s="364"/>
      <c r="I53" s="364"/>
      <c r="J53" s="32"/>
    </row>
    <row r="54" spans="1:10" ht="52.5" customHeight="1" x14ac:dyDescent="0.25">
      <c r="A54" s="30" t="s">
        <v>609</v>
      </c>
      <c r="B54" s="364" t="s">
        <v>359</v>
      </c>
      <c r="C54" s="364"/>
      <c r="D54" s="364"/>
      <c r="E54" s="364"/>
      <c r="F54" s="364"/>
      <c r="G54" s="364"/>
      <c r="H54" s="364"/>
      <c r="I54" s="364"/>
      <c r="J54" s="32"/>
    </row>
    <row r="55" spans="1:10" ht="32.25" customHeight="1" x14ac:dyDescent="0.25">
      <c r="A55" s="30" t="s">
        <v>610</v>
      </c>
      <c r="B55" s="364" t="s">
        <v>234</v>
      </c>
      <c r="C55" s="364"/>
      <c r="D55" s="364"/>
      <c r="E55" s="364"/>
      <c r="F55" s="364"/>
      <c r="G55" s="364"/>
      <c r="H55" s="364"/>
      <c r="I55" s="364"/>
      <c r="J55" s="32"/>
    </row>
    <row r="56" spans="1:10" ht="31.5" customHeight="1" x14ac:dyDescent="0.25">
      <c r="A56" s="30" t="s">
        <v>611</v>
      </c>
      <c r="B56" s="364" t="s">
        <v>194</v>
      </c>
      <c r="C56" s="364"/>
      <c r="D56" s="364"/>
      <c r="E56" s="364"/>
      <c r="F56" s="364"/>
      <c r="G56" s="364"/>
      <c r="H56" s="364"/>
      <c r="I56" s="364"/>
      <c r="J56" s="32"/>
    </row>
    <row r="57" spans="1:10" ht="32.25" customHeight="1" x14ac:dyDescent="0.25">
      <c r="A57" s="30" t="s">
        <v>612</v>
      </c>
      <c r="B57" s="364" t="s">
        <v>195</v>
      </c>
      <c r="C57" s="364"/>
      <c r="D57" s="364"/>
      <c r="E57" s="364"/>
      <c r="F57" s="364"/>
      <c r="G57" s="364"/>
      <c r="H57" s="364"/>
      <c r="I57" s="364"/>
      <c r="J57" s="32"/>
    </row>
    <row r="58" spans="1:10" ht="15.75" customHeight="1" x14ac:dyDescent="0.25">
      <c r="A58" s="30" t="s">
        <v>613</v>
      </c>
      <c r="B58" s="364" t="s">
        <v>360</v>
      </c>
      <c r="C58" s="364"/>
      <c r="D58" s="364"/>
      <c r="E58" s="364"/>
      <c r="F58" s="364"/>
      <c r="G58" s="364"/>
      <c r="H58" s="364"/>
      <c r="I58" s="364"/>
      <c r="J58" s="32"/>
    </row>
    <row r="59" spans="1:10" ht="29.25" customHeight="1" x14ac:dyDescent="0.25">
      <c r="A59" s="30" t="s">
        <v>614</v>
      </c>
      <c r="B59" s="364" t="s">
        <v>208</v>
      </c>
      <c r="C59" s="364"/>
      <c r="D59" s="364"/>
      <c r="E59" s="364"/>
      <c r="F59" s="364"/>
      <c r="G59" s="364"/>
      <c r="H59" s="364"/>
      <c r="I59" s="364"/>
      <c r="J59" s="32"/>
    </row>
    <row r="60" spans="1:10" ht="48" customHeight="1" x14ac:dyDescent="0.25">
      <c r="A60" s="30" t="s">
        <v>615</v>
      </c>
      <c r="B60" s="364" t="s">
        <v>235</v>
      </c>
      <c r="C60" s="364"/>
      <c r="D60" s="364"/>
      <c r="E60" s="364"/>
      <c r="F60" s="364"/>
      <c r="G60" s="364"/>
      <c r="H60" s="364"/>
      <c r="I60" s="364"/>
      <c r="J60" s="32"/>
    </row>
    <row r="61" spans="1:10" ht="33" customHeight="1" x14ac:dyDescent="0.25">
      <c r="A61" s="30" t="s">
        <v>616</v>
      </c>
      <c r="B61" s="364" t="s">
        <v>236</v>
      </c>
      <c r="C61" s="364"/>
      <c r="D61" s="364"/>
      <c r="E61" s="364"/>
      <c r="F61" s="364"/>
      <c r="G61" s="364"/>
      <c r="H61" s="364"/>
      <c r="I61" s="364"/>
      <c r="J61" s="32"/>
    </row>
    <row r="62" spans="1:10" ht="69" customHeight="1" x14ac:dyDescent="0.25">
      <c r="A62" s="30" t="s">
        <v>617</v>
      </c>
      <c r="B62" s="369" t="s">
        <v>361</v>
      </c>
      <c r="C62" s="369"/>
      <c r="D62" s="369"/>
      <c r="E62" s="369"/>
      <c r="F62" s="369"/>
      <c r="G62" s="369"/>
      <c r="H62" s="369"/>
      <c r="I62" s="369"/>
      <c r="J62" s="32"/>
    </row>
    <row r="63" spans="1:10" ht="29.25" customHeight="1" x14ac:dyDescent="0.25">
      <c r="A63" s="30" t="s">
        <v>618</v>
      </c>
      <c r="B63" s="364" t="s">
        <v>237</v>
      </c>
      <c r="C63" s="364"/>
      <c r="D63" s="364"/>
      <c r="E63" s="364"/>
      <c r="F63" s="364"/>
      <c r="G63" s="364"/>
      <c r="H63" s="364"/>
      <c r="I63" s="364"/>
      <c r="J63" s="32"/>
    </row>
    <row r="64" spans="1:10" ht="15.75" customHeight="1" x14ac:dyDescent="0.25">
      <c r="A64" s="30" t="s">
        <v>619</v>
      </c>
      <c r="B64" s="364" t="s">
        <v>126</v>
      </c>
      <c r="C64" s="364"/>
      <c r="D64" s="364"/>
      <c r="E64" s="364"/>
      <c r="F64" s="364"/>
      <c r="G64" s="364"/>
      <c r="H64" s="364"/>
      <c r="I64" s="364"/>
      <c r="J64" s="32"/>
    </row>
    <row r="65" spans="1:10" ht="44.25" customHeight="1" x14ac:dyDescent="0.25">
      <c r="A65" s="30" t="s">
        <v>620</v>
      </c>
      <c r="B65" s="364" t="s">
        <v>362</v>
      </c>
      <c r="C65" s="364"/>
      <c r="D65" s="364"/>
      <c r="E65" s="364"/>
      <c r="F65" s="364"/>
      <c r="G65" s="364"/>
      <c r="H65" s="364"/>
      <c r="I65" s="364"/>
      <c r="J65" s="32"/>
    </row>
    <row r="66" spans="1:10" x14ac:dyDescent="0.25">
      <c r="A66" s="30" t="s">
        <v>621</v>
      </c>
      <c r="B66" s="364" t="s">
        <v>238</v>
      </c>
      <c r="C66" s="364"/>
      <c r="D66" s="364"/>
      <c r="E66" s="364"/>
      <c r="F66" s="364"/>
      <c r="G66" s="364"/>
      <c r="H66" s="364"/>
      <c r="I66" s="364"/>
      <c r="J66" s="32"/>
    </row>
    <row r="67" spans="1:10" ht="60.75" customHeight="1" x14ac:dyDescent="0.25">
      <c r="A67" s="30" t="s">
        <v>622</v>
      </c>
      <c r="B67" s="364" t="s">
        <v>239</v>
      </c>
      <c r="C67" s="364"/>
      <c r="D67" s="364"/>
      <c r="E67" s="364"/>
      <c r="F67" s="364"/>
      <c r="G67" s="364"/>
      <c r="H67" s="364"/>
      <c r="I67" s="364"/>
      <c r="J67" s="32"/>
    </row>
    <row r="68" spans="1:10" ht="30.75" customHeight="1" x14ac:dyDescent="0.25">
      <c r="A68" s="30" t="s">
        <v>623</v>
      </c>
      <c r="B68" s="364" t="s">
        <v>240</v>
      </c>
      <c r="C68" s="364"/>
      <c r="D68" s="364"/>
      <c r="E68" s="364"/>
      <c r="F68" s="364"/>
      <c r="G68" s="364"/>
      <c r="H68" s="364"/>
      <c r="I68" s="364"/>
      <c r="J68" s="32"/>
    </row>
    <row r="69" spans="1:10" ht="48.75" customHeight="1" x14ac:dyDescent="0.25">
      <c r="A69" s="30" t="s">
        <v>624</v>
      </c>
      <c r="B69" s="364" t="s">
        <v>241</v>
      </c>
      <c r="C69" s="364"/>
      <c r="D69" s="364"/>
      <c r="E69" s="364"/>
      <c r="F69" s="364"/>
      <c r="G69" s="364"/>
      <c r="H69" s="364"/>
      <c r="I69" s="364"/>
      <c r="J69" s="32"/>
    </row>
    <row r="70" spans="1:10" ht="75.75" customHeight="1" x14ac:dyDescent="0.25">
      <c r="A70" s="30" t="s">
        <v>625</v>
      </c>
      <c r="B70" s="364" t="s">
        <v>242</v>
      </c>
      <c r="C70" s="364"/>
      <c r="D70" s="364"/>
      <c r="E70" s="364"/>
      <c r="F70" s="364"/>
      <c r="G70" s="364"/>
      <c r="H70" s="364"/>
      <c r="I70" s="364"/>
      <c r="J70" s="32"/>
    </row>
    <row r="71" spans="1:10" ht="27.75" customHeight="1" x14ac:dyDescent="0.25">
      <c r="A71" s="30" t="s">
        <v>626</v>
      </c>
      <c r="B71" s="364" t="s">
        <v>159</v>
      </c>
      <c r="C71" s="364"/>
      <c r="D71" s="364"/>
      <c r="E71" s="364"/>
      <c r="F71" s="364"/>
      <c r="G71" s="364"/>
      <c r="H71" s="364"/>
      <c r="I71" s="364"/>
      <c r="J71" s="32"/>
    </row>
    <row r="72" spans="1:10" x14ac:dyDescent="0.25">
      <c r="A72" s="30" t="s">
        <v>627</v>
      </c>
      <c r="B72" s="364" t="s">
        <v>243</v>
      </c>
      <c r="C72" s="364"/>
      <c r="D72" s="364"/>
      <c r="E72" s="364"/>
      <c r="F72" s="364"/>
      <c r="G72" s="364"/>
      <c r="H72" s="364"/>
      <c r="I72" s="364"/>
      <c r="J72" s="32"/>
    </row>
    <row r="73" spans="1:10" ht="30.75" customHeight="1" x14ac:dyDescent="0.25">
      <c r="A73" s="30" t="s">
        <v>628</v>
      </c>
      <c r="B73" s="364" t="s">
        <v>244</v>
      </c>
      <c r="C73" s="364"/>
      <c r="D73" s="364"/>
      <c r="E73" s="364"/>
      <c r="F73" s="364"/>
      <c r="G73" s="364"/>
      <c r="H73" s="364"/>
      <c r="I73" s="364"/>
      <c r="J73" s="32"/>
    </row>
    <row r="74" spans="1:10" ht="27" customHeight="1" x14ac:dyDescent="0.25">
      <c r="A74" s="30" t="s">
        <v>629</v>
      </c>
      <c r="B74" s="364" t="s">
        <v>245</v>
      </c>
      <c r="C74" s="364"/>
      <c r="D74" s="364"/>
      <c r="E74" s="364"/>
      <c r="F74" s="364"/>
      <c r="G74" s="364"/>
      <c r="H74" s="364"/>
      <c r="I74" s="364"/>
      <c r="J74" s="32"/>
    </row>
    <row r="75" spans="1:10" x14ac:dyDescent="0.25">
      <c r="A75" s="30" t="s">
        <v>630</v>
      </c>
      <c r="B75" s="364" t="s">
        <v>246</v>
      </c>
      <c r="C75" s="364"/>
      <c r="D75" s="364"/>
      <c r="E75" s="364"/>
      <c r="F75" s="364"/>
      <c r="G75" s="364"/>
      <c r="H75" s="364"/>
      <c r="I75" s="364"/>
      <c r="J75" s="32"/>
    </row>
    <row r="76" spans="1:10" ht="15.75" customHeight="1" x14ac:dyDescent="0.25">
      <c r="A76" s="30" t="s">
        <v>631</v>
      </c>
      <c r="B76" s="364" t="s">
        <v>247</v>
      </c>
      <c r="C76" s="364"/>
      <c r="D76" s="364"/>
      <c r="E76" s="364"/>
      <c r="F76" s="364"/>
      <c r="G76" s="364"/>
      <c r="H76" s="364"/>
      <c r="I76" s="364"/>
      <c r="J76" s="32"/>
    </row>
    <row r="77" spans="1:10" ht="29.25" customHeight="1" x14ac:dyDescent="0.25">
      <c r="A77" s="30" t="s">
        <v>632</v>
      </c>
      <c r="B77" s="364" t="s">
        <v>248</v>
      </c>
      <c r="C77" s="364"/>
      <c r="D77" s="364"/>
      <c r="E77" s="364"/>
      <c r="F77" s="364"/>
      <c r="G77" s="364"/>
      <c r="H77" s="364"/>
      <c r="I77" s="364"/>
      <c r="J77" s="32"/>
    </row>
    <row r="78" spans="1:10" ht="28.5" customHeight="1" x14ac:dyDescent="0.25">
      <c r="A78" s="30" t="s">
        <v>633</v>
      </c>
      <c r="B78" s="364" t="s">
        <v>249</v>
      </c>
      <c r="C78" s="364"/>
      <c r="D78" s="364"/>
      <c r="E78" s="364"/>
      <c r="F78" s="364"/>
      <c r="G78" s="364"/>
      <c r="H78" s="364"/>
      <c r="I78" s="364"/>
      <c r="J78" s="32"/>
    </row>
    <row r="79" spans="1:10" x14ac:dyDescent="0.25">
      <c r="A79" s="30" t="s">
        <v>634</v>
      </c>
      <c r="B79" s="364" t="s">
        <v>250</v>
      </c>
      <c r="C79" s="364"/>
      <c r="D79" s="364"/>
      <c r="E79" s="364"/>
      <c r="F79" s="364"/>
      <c r="G79" s="364"/>
      <c r="H79" s="364"/>
      <c r="I79" s="364"/>
      <c r="J79" s="32"/>
    </row>
    <row r="80" spans="1:10" ht="27.75" customHeight="1" x14ac:dyDescent="0.25">
      <c r="A80" s="30" t="s">
        <v>635</v>
      </c>
      <c r="B80" s="364" t="s">
        <v>251</v>
      </c>
      <c r="C80" s="364"/>
      <c r="D80" s="364"/>
      <c r="E80" s="364"/>
      <c r="F80" s="364"/>
      <c r="G80" s="364"/>
      <c r="H80" s="364"/>
      <c r="I80" s="364"/>
      <c r="J80" s="32"/>
    </row>
    <row r="81" spans="1:10" ht="27.75" customHeight="1" x14ac:dyDescent="0.25">
      <c r="A81" s="30" t="s">
        <v>636</v>
      </c>
      <c r="B81" s="364" t="s">
        <v>252</v>
      </c>
      <c r="C81" s="364"/>
      <c r="D81" s="364"/>
      <c r="E81" s="364"/>
      <c r="F81" s="364"/>
      <c r="G81" s="364"/>
      <c r="H81" s="364"/>
      <c r="I81" s="364"/>
      <c r="J81" s="32"/>
    </row>
    <row r="82" spans="1:10" ht="27" customHeight="1" x14ac:dyDescent="0.25">
      <c r="A82" s="30" t="s">
        <v>637</v>
      </c>
      <c r="B82" s="364" t="s">
        <v>253</v>
      </c>
      <c r="C82" s="364"/>
      <c r="D82" s="364"/>
      <c r="E82" s="364"/>
      <c r="F82" s="364"/>
      <c r="G82" s="364"/>
      <c r="H82" s="364"/>
      <c r="I82" s="364"/>
      <c r="J82" s="32"/>
    </row>
    <row r="83" spans="1:10" ht="27.75" customHeight="1" x14ac:dyDescent="0.25">
      <c r="A83" s="30" t="s">
        <v>638</v>
      </c>
      <c r="B83" s="364" t="s">
        <v>254</v>
      </c>
      <c r="C83" s="364"/>
      <c r="D83" s="364"/>
      <c r="E83" s="364"/>
      <c r="F83" s="364"/>
      <c r="G83" s="364"/>
      <c r="H83" s="364"/>
      <c r="I83" s="364"/>
      <c r="J83" s="32"/>
    </row>
    <row r="84" spans="1:10" ht="30.75" customHeight="1" x14ac:dyDescent="0.25">
      <c r="A84" s="30" t="s">
        <v>639</v>
      </c>
      <c r="B84" s="364" t="s">
        <v>255</v>
      </c>
      <c r="C84" s="364"/>
      <c r="D84" s="364"/>
      <c r="E84" s="364"/>
      <c r="F84" s="364"/>
      <c r="G84" s="364"/>
      <c r="H84" s="364"/>
      <c r="I84" s="364"/>
      <c r="J84" s="32"/>
    </row>
    <row r="85" spans="1:10" x14ac:dyDescent="0.25">
      <c r="A85" s="30" t="s">
        <v>640</v>
      </c>
      <c r="B85" s="364" t="s">
        <v>256</v>
      </c>
      <c r="C85" s="364"/>
      <c r="D85" s="364"/>
      <c r="E85" s="364"/>
      <c r="F85" s="364"/>
      <c r="G85" s="364"/>
      <c r="H85" s="364"/>
      <c r="I85" s="364"/>
      <c r="J85" s="32"/>
    </row>
    <row r="86" spans="1:10" ht="43.5" customHeight="1" x14ac:dyDescent="0.25">
      <c r="A86" s="30" t="s">
        <v>641</v>
      </c>
      <c r="B86" s="364" t="s">
        <v>257</v>
      </c>
      <c r="C86" s="364"/>
      <c r="D86" s="364"/>
      <c r="E86" s="364"/>
      <c r="F86" s="364"/>
      <c r="G86" s="364"/>
      <c r="H86" s="364"/>
      <c r="I86" s="364"/>
      <c r="J86" s="32"/>
    </row>
    <row r="87" spans="1:10" ht="29.25" customHeight="1" x14ac:dyDescent="0.25">
      <c r="A87" s="30" t="s">
        <v>642</v>
      </c>
      <c r="B87" s="364" t="s">
        <v>258</v>
      </c>
      <c r="C87" s="364"/>
      <c r="D87" s="364"/>
      <c r="E87" s="364"/>
      <c r="F87" s="364"/>
      <c r="G87" s="364"/>
      <c r="H87" s="364"/>
      <c r="I87" s="364"/>
      <c r="J87" s="32"/>
    </row>
    <row r="88" spans="1:10" ht="29.25" customHeight="1" x14ac:dyDescent="0.25">
      <c r="A88" s="30" t="s">
        <v>643</v>
      </c>
      <c r="B88" s="364" t="s">
        <v>259</v>
      </c>
      <c r="C88" s="364"/>
      <c r="D88" s="364"/>
      <c r="E88" s="364"/>
      <c r="F88" s="364"/>
      <c r="G88" s="364"/>
      <c r="H88" s="364"/>
      <c r="I88" s="364"/>
      <c r="J88" s="32"/>
    </row>
    <row r="89" spans="1:10" ht="16.5" customHeight="1" x14ac:dyDescent="0.25">
      <c r="A89" s="30" t="s">
        <v>644</v>
      </c>
      <c r="B89" s="364" t="s">
        <v>260</v>
      </c>
      <c r="C89" s="364"/>
      <c r="D89" s="364"/>
      <c r="E89" s="364"/>
      <c r="F89" s="364"/>
      <c r="G89" s="364"/>
      <c r="H89" s="364"/>
      <c r="I89" s="364"/>
      <c r="J89" s="32"/>
    </row>
    <row r="90" spans="1:10" ht="27.75" customHeight="1" x14ac:dyDescent="0.25">
      <c r="A90" s="30" t="s">
        <v>645</v>
      </c>
      <c r="B90" s="364" t="s">
        <v>261</v>
      </c>
      <c r="C90" s="364"/>
      <c r="D90" s="364"/>
      <c r="E90" s="364"/>
      <c r="F90" s="364"/>
      <c r="G90" s="364"/>
      <c r="H90" s="364"/>
      <c r="I90" s="364"/>
      <c r="J90" s="32"/>
    </row>
    <row r="91" spans="1:10" ht="29.25" customHeight="1" x14ac:dyDescent="0.25">
      <c r="A91" s="30" t="s">
        <v>646</v>
      </c>
      <c r="B91" s="364" t="s">
        <v>262</v>
      </c>
      <c r="C91" s="364"/>
      <c r="D91" s="364"/>
      <c r="E91" s="364"/>
      <c r="F91" s="364"/>
      <c r="G91" s="364"/>
      <c r="H91" s="364"/>
      <c r="I91" s="364"/>
      <c r="J91" s="32"/>
    </row>
    <row r="92" spans="1:10" ht="28.5" customHeight="1" x14ac:dyDescent="0.25">
      <c r="A92" s="30" t="s">
        <v>647</v>
      </c>
      <c r="B92" s="364" t="s">
        <v>263</v>
      </c>
      <c r="C92" s="364"/>
      <c r="D92" s="364"/>
      <c r="E92" s="364"/>
      <c r="F92" s="364"/>
      <c r="G92" s="364"/>
      <c r="H92" s="364"/>
      <c r="I92" s="364"/>
      <c r="J92" s="32"/>
    </row>
    <row r="93" spans="1:10" x14ac:dyDescent="0.25">
      <c r="A93" s="30" t="s">
        <v>648</v>
      </c>
      <c r="B93" s="364" t="s">
        <v>264</v>
      </c>
      <c r="C93" s="364"/>
      <c r="D93" s="364"/>
      <c r="E93" s="364"/>
      <c r="F93" s="364"/>
      <c r="G93" s="364"/>
      <c r="H93" s="364"/>
      <c r="I93" s="364"/>
      <c r="J93" s="32"/>
    </row>
    <row r="94" spans="1:10" x14ac:dyDescent="0.25">
      <c r="A94" s="30" t="s">
        <v>649</v>
      </c>
      <c r="B94" s="364" t="s">
        <v>265</v>
      </c>
      <c r="C94" s="364"/>
      <c r="D94" s="364"/>
      <c r="E94" s="364"/>
      <c r="F94" s="364"/>
      <c r="G94" s="364"/>
      <c r="H94" s="364"/>
      <c r="I94" s="364"/>
      <c r="J94" s="32"/>
    </row>
    <row r="95" spans="1:10" ht="31.5" customHeight="1" x14ac:dyDescent="0.25">
      <c r="A95" s="30" t="s">
        <v>650</v>
      </c>
      <c r="B95" s="364" t="s">
        <v>266</v>
      </c>
      <c r="C95" s="364"/>
      <c r="D95" s="364"/>
      <c r="E95" s="364"/>
      <c r="F95" s="364"/>
      <c r="G95" s="364"/>
      <c r="H95" s="364"/>
      <c r="I95" s="364"/>
      <c r="J95" s="32"/>
    </row>
    <row r="96" spans="1:10" ht="31.5" customHeight="1" x14ac:dyDescent="0.25">
      <c r="A96" s="30" t="s">
        <v>651</v>
      </c>
      <c r="B96" s="364" t="s">
        <v>267</v>
      </c>
      <c r="C96" s="364"/>
      <c r="D96" s="364"/>
      <c r="E96" s="364"/>
      <c r="F96" s="364"/>
      <c r="G96" s="364"/>
      <c r="H96" s="364"/>
      <c r="I96" s="364"/>
      <c r="J96" s="32"/>
    </row>
    <row r="97" spans="1:10" ht="17.25" customHeight="1" x14ac:dyDescent="0.25">
      <c r="A97" s="30" t="s">
        <v>652</v>
      </c>
      <c r="B97" s="364" t="s">
        <v>268</v>
      </c>
      <c r="C97" s="364"/>
      <c r="D97" s="364"/>
      <c r="E97" s="364"/>
      <c r="F97" s="364"/>
      <c r="G97" s="364"/>
      <c r="H97" s="364"/>
      <c r="I97" s="364"/>
      <c r="J97" s="32"/>
    </row>
    <row r="98" spans="1:10" x14ac:dyDescent="0.25">
      <c r="A98" s="30" t="s">
        <v>653</v>
      </c>
      <c r="B98" s="364" t="s">
        <v>269</v>
      </c>
      <c r="C98" s="364"/>
      <c r="D98" s="364"/>
      <c r="E98" s="364"/>
      <c r="F98" s="364"/>
      <c r="G98" s="364"/>
      <c r="H98" s="364"/>
      <c r="I98" s="364"/>
      <c r="J98" s="32"/>
    </row>
    <row r="99" spans="1:10" ht="28.5" customHeight="1" x14ac:dyDescent="0.25">
      <c r="A99" s="30" t="s">
        <v>654</v>
      </c>
      <c r="B99" s="364" t="s">
        <v>270</v>
      </c>
      <c r="C99" s="364"/>
      <c r="D99" s="364"/>
      <c r="E99" s="364"/>
      <c r="F99" s="364"/>
      <c r="G99" s="364"/>
      <c r="H99" s="364"/>
      <c r="I99" s="364"/>
      <c r="J99" s="32"/>
    </row>
    <row r="100" spans="1:10" ht="29.25" customHeight="1" x14ac:dyDescent="0.25">
      <c r="A100" s="30" t="s">
        <v>655</v>
      </c>
      <c r="B100" s="364" t="s">
        <v>271</v>
      </c>
      <c r="C100" s="364"/>
      <c r="D100" s="364"/>
      <c r="E100" s="364"/>
      <c r="F100" s="364"/>
      <c r="G100" s="364"/>
      <c r="H100" s="364"/>
      <c r="I100" s="364"/>
      <c r="J100" s="32"/>
    </row>
    <row r="101" spans="1:10" ht="30" customHeight="1" x14ac:dyDescent="0.25">
      <c r="A101" s="30" t="s">
        <v>656</v>
      </c>
      <c r="B101" s="364" t="s">
        <v>272</v>
      </c>
      <c r="C101" s="364"/>
      <c r="D101" s="364"/>
      <c r="E101" s="364"/>
      <c r="F101" s="364"/>
      <c r="G101" s="364"/>
      <c r="H101" s="364"/>
      <c r="I101" s="364"/>
      <c r="J101" s="32"/>
    </row>
    <row r="102" spans="1:10" ht="29.25" customHeight="1" x14ac:dyDescent="0.25">
      <c r="A102" s="30" t="s">
        <v>657</v>
      </c>
      <c r="B102" s="364" t="s">
        <v>273</v>
      </c>
      <c r="C102" s="364"/>
      <c r="D102" s="364"/>
      <c r="E102" s="364"/>
      <c r="F102" s="364"/>
      <c r="G102" s="364"/>
      <c r="H102" s="364"/>
      <c r="I102" s="364"/>
      <c r="J102" s="32"/>
    </row>
    <row r="103" spans="1:10" ht="16.5" customHeight="1" x14ac:dyDescent="0.25">
      <c r="A103" s="30" t="s">
        <v>658</v>
      </c>
      <c r="B103" s="364" t="s">
        <v>274</v>
      </c>
      <c r="C103" s="364"/>
      <c r="D103" s="364"/>
      <c r="E103" s="364"/>
      <c r="F103" s="364"/>
      <c r="G103" s="364"/>
      <c r="H103" s="364"/>
      <c r="I103" s="364"/>
      <c r="J103" s="32"/>
    </row>
    <row r="104" spans="1:10" ht="17.25" customHeight="1" x14ac:dyDescent="0.25">
      <c r="A104" s="30" t="s">
        <v>659</v>
      </c>
      <c r="B104" s="364" t="s">
        <v>275</v>
      </c>
      <c r="C104" s="364"/>
      <c r="D104" s="364"/>
      <c r="E104" s="364"/>
      <c r="F104" s="364"/>
      <c r="G104" s="364"/>
      <c r="H104" s="364"/>
      <c r="I104" s="364"/>
      <c r="J104" s="32"/>
    </row>
    <row r="105" spans="1:10" ht="15" customHeight="1" x14ac:dyDescent="0.25">
      <c r="A105" s="30" t="s">
        <v>660</v>
      </c>
      <c r="B105" s="364" t="s">
        <v>276</v>
      </c>
      <c r="C105" s="364"/>
      <c r="D105" s="364"/>
      <c r="E105" s="364"/>
      <c r="F105" s="364"/>
      <c r="G105" s="364"/>
      <c r="H105" s="364"/>
      <c r="I105" s="364"/>
      <c r="J105" s="32"/>
    </row>
    <row r="106" spans="1:10" ht="30" customHeight="1" x14ac:dyDescent="0.25">
      <c r="A106" s="30" t="s">
        <v>661</v>
      </c>
      <c r="B106" s="364" t="s">
        <v>277</v>
      </c>
      <c r="C106" s="364"/>
      <c r="D106" s="364"/>
      <c r="E106" s="364"/>
      <c r="F106" s="364"/>
      <c r="G106" s="364"/>
      <c r="H106" s="364"/>
      <c r="I106" s="364"/>
      <c r="J106" s="32"/>
    </row>
    <row r="107" spans="1:10" ht="28.5" customHeight="1" x14ac:dyDescent="0.25">
      <c r="A107" s="30" t="s">
        <v>662</v>
      </c>
      <c r="B107" s="364" t="s">
        <v>278</v>
      </c>
      <c r="C107" s="364"/>
      <c r="D107" s="364"/>
      <c r="E107" s="364"/>
      <c r="F107" s="364"/>
      <c r="G107" s="364"/>
      <c r="H107" s="364"/>
      <c r="I107" s="364"/>
      <c r="J107" s="32"/>
    </row>
    <row r="108" spans="1:10" x14ac:dyDescent="0.25">
      <c r="A108" s="30" t="s">
        <v>663</v>
      </c>
      <c r="B108" s="364" t="s">
        <v>279</v>
      </c>
      <c r="C108" s="364"/>
      <c r="D108" s="364"/>
      <c r="E108" s="364"/>
      <c r="F108" s="364"/>
      <c r="G108" s="364"/>
      <c r="H108" s="364"/>
      <c r="I108" s="364"/>
      <c r="J108" s="32"/>
    </row>
    <row r="109" spans="1:10" x14ac:dyDescent="0.25">
      <c r="A109" s="30" t="s">
        <v>664</v>
      </c>
      <c r="B109" s="364" t="s">
        <v>280</v>
      </c>
      <c r="C109" s="364"/>
      <c r="D109" s="364"/>
      <c r="E109" s="364"/>
      <c r="F109" s="364"/>
      <c r="G109" s="364"/>
      <c r="H109" s="364"/>
      <c r="I109" s="364"/>
      <c r="J109" s="32"/>
    </row>
    <row r="110" spans="1:10" ht="47.25" customHeight="1" x14ac:dyDescent="0.25">
      <c r="A110" s="30" t="s">
        <v>665</v>
      </c>
      <c r="B110" s="364" t="s">
        <v>281</v>
      </c>
      <c r="C110" s="364"/>
      <c r="D110" s="364"/>
      <c r="E110" s="364"/>
      <c r="F110" s="364"/>
      <c r="G110" s="364"/>
      <c r="H110" s="364"/>
      <c r="I110" s="364"/>
      <c r="J110" s="32"/>
    </row>
    <row r="111" spans="1:10" ht="27.75" customHeight="1" x14ac:dyDescent="0.25">
      <c r="A111" s="30" t="s">
        <v>666</v>
      </c>
      <c r="B111" s="364" t="s">
        <v>282</v>
      </c>
      <c r="C111" s="364"/>
      <c r="D111" s="364"/>
      <c r="E111" s="364"/>
      <c r="F111" s="364"/>
      <c r="G111" s="364"/>
      <c r="H111" s="364"/>
      <c r="I111" s="364"/>
      <c r="J111" s="32"/>
    </row>
    <row r="112" spans="1:10" x14ac:dyDescent="0.25">
      <c r="A112" s="30" t="s">
        <v>667</v>
      </c>
      <c r="B112" s="364" t="s">
        <v>283</v>
      </c>
      <c r="C112" s="364"/>
      <c r="D112" s="364"/>
      <c r="E112" s="364"/>
      <c r="F112" s="364"/>
      <c r="G112" s="364"/>
      <c r="H112" s="364"/>
      <c r="I112" s="364"/>
      <c r="J112" s="32"/>
    </row>
    <row r="113" spans="1:10" x14ac:dyDescent="0.25">
      <c r="A113" s="30" t="s">
        <v>668</v>
      </c>
      <c r="B113" s="364" t="s">
        <v>284</v>
      </c>
      <c r="C113" s="364"/>
      <c r="D113" s="364"/>
      <c r="E113" s="364"/>
      <c r="F113" s="364"/>
      <c r="G113" s="364"/>
      <c r="H113" s="364"/>
      <c r="I113" s="364"/>
      <c r="J113" s="32"/>
    </row>
    <row r="114" spans="1:10" x14ac:dyDescent="0.25">
      <c r="A114" s="30" t="s">
        <v>669</v>
      </c>
      <c r="B114" s="364" t="s">
        <v>285</v>
      </c>
      <c r="C114" s="364"/>
      <c r="D114" s="364"/>
      <c r="E114" s="364"/>
      <c r="F114" s="364"/>
      <c r="G114" s="364"/>
      <c r="H114" s="364"/>
      <c r="I114" s="364"/>
      <c r="J114" s="32"/>
    </row>
    <row r="115" spans="1:10" x14ac:dyDescent="0.25">
      <c r="A115" s="30" t="s">
        <v>670</v>
      </c>
      <c r="B115" s="364" t="s">
        <v>286</v>
      </c>
      <c r="C115" s="364"/>
      <c r="D115" s="364"/>
      <c r="E115" s="364"/>
      <c r="F115" s="364"/>
      <c r="G115" s="364"/>
      <c r="H115" s="364"/>
      <c r="I115" s="364"/>
      <c r="J115" s="32"/>
    </row>
    <row r="116" spans="1:10" ht="45.75" customHeight="1" x14ac:dyDescent="0.25">
      <c r="A116" s="30" t="s">
        <v>671</v>
      </c>
      <c r="B116" s="364" t="s">
        <v>287</v>
      </c>
      <c r="C116" s="364"/>
      <c r="D116" s="364"/>
      <c r="E116" s="364"/>
      <c r="F116" s="364"/>
      <c r="G116" s="364"/>
      <c r="H116" s="364"/>
      <c r="I116" s="364"/>
      <c r="J116" s="32"/>
    </row>
    <row r="117" spans="1:10" ht="45.75" customHeight="1" x14ac:dyDescent="0.25">
      <c r="A117" s="30" t="s">
        <v>672</v>
      </c>
      <c r="B117" s="364" t="s">
        <v>288</v>
      </c>
      <c r="C117" s="364"/>
      <c r="D117" s="364"/>
      <c r="E117" s="364"/>
      <c r="F117" s="364"/>
      <c r="G117" s="364"/>
      <c r="H117" s="364"/>
      <c r="I117" s="364"/>
      <c r="J117" s="32"/>
    </row>
    <row r="118" spans="1:10" ht="17.25" customHeight="1" x14ac:dyDescent="0.25">
      <c r="A118" s="30" t="s">
        <v>673</v>
      </c>
      <c r="B118" s="364" t="s">
        <v>289</v>
      </c>
      <c r="C118" s="364"/>
      <c r="D118" s="364"/>
      <c r="E118" s="364"/>
      <c r="F118" s="364"/>
      <c r="G118" s="364"/>
      <c r="H118" s="364"/>
      <c r="I118" s="364"/>
      <c r="J118" s="32"/>
    </row>
    <row r="119" spans="1:10" x14ac:dyDescent="0.25">
      <c r="A119" s="30" t="s">
        <v>674</v>
      </c>
      <c r="B119" s="364" t="s">
        <v>290</v>
      </c>
      <c r="C119" s="364"/>
      <c r="D119" s="364"/>
      <c r="E119" s="364"/>
      <c r="F119" s="364"/>
      <c r="G119" s="364"/>
      <c r="H119" s="364"/>
      <c r="I119" s="364"/>
      <c r="J119" s="32"/>
    </row>
    <row r="120" spans="1:10" x14ac:dyDescent="0.25">
      <c r="A120" s="30" t="s">
        <v>675</v>
      </c>
      <c r="B120" s="364" t="s">
        <v>291</v>
      </c>
      <c r="C120" s="364"/>
      <c r="D120" s="364"/>
      <c r="E120" s="364"/>
      <c r="F120" s="364"/>
      <c r="G120" s="364"/>
      <c r="H120" s="364"/>
      <c r="I120" s="364"/>
      <c r="J120" s="32"/>
    </row>
    <row r="121" spans="1:10" ht="15.75" customHeight="1" x14ac:dyDescent="0.25">
      <c r="A121" s="30" t="s">
        <v>676</v>
      </c>
      <c r="B121" s="364" t="s">
        <v>292</v>
      </c>
      <c r="C121" s="364"/>
      <c r="D121" s="364"/>
      <c r="E121" s="364"/>
      <c r="F121" s="364"/>
      <c r="G121" s="364"/>
      <c r="H121" s="364"/>
      <c r="I121" s="364"/>
      <c r="J121" s="32"/>
    </row>
    <row r="122" spans="1:10" x14ac:dyDescent="0.25">
      <c r="A122" s="30" t="s">
        <v>677</v>
      </c>
      <c r="B122" s="364" t="s">
        <v>293</v>
      </c>
      <c r="C122" s="364"/>
      <c r="D122" s="364"/>
      <c r="E122" s="364"/>
      <c r="F122" s="364"/>
      <c r="G122" s="364"/>
      <c r="H122" s="364"/>
      <c r="I122" s="364"/>
      <c r="J122" s="32"/>
    </row>
    <row r="123" spans="1:10" ht="45" customHeight="1" x14ac:dyDescent="0.25">
      <c r="A123" s="30" t="s">
        <v>678</v>
      </c>
      <c r="B123" s="364" t="s">
        <v>294</v>
      </c>
      <c r="C123" s="364"/>
      <c r="D123" s="364"/>
      <c r="E123" s="364"/>
      <c r="F123" s="364"/>
      <c r="G123" s="364"/>
      <c r="H123" s="364"/>
      <c r="I123" s="364"/>
      <c r="J123" s="32"/>
    </row>
    <row r="124" spans="1:10" ht="31.5" customHeight="1" x14ac:dyDescent="0.25">
      <c r="A124" s="30" t="s">
        <v>679</v>
      </c>
      <c r="B124" s="364" t="s">
        <v>295</v>
      </c>
      <c r="C124" s="364"/>
      <c r="D124" s="364"/>
      <c r="E124" s="364"/>
      <c r="F124" s="364"/>
      <c r="G124" s="364"/>
      <c r="H124" s="364"/>
      <c r="I124" s="364"/>
      <c r="J124" s="32"/>
    </row>
    <row r="125" spans="1:10" ht="29.25" customHeight="1" x14ac:dyDescent="0.25">
      <c r="A125" s="30" t="s">
        <v>680</v>
      </c>
      <c r="B125" s="364" t="s">
        <v>296</v>
      </c>
      <c r="C125" s="364"/>
      <c r="D125" s="364"/>
      <c r="E125" s="364"/>
      <c r="F125" s="364"/>
      <c r="G125" s="364"/>
      <c r="H125" s="364"/>
      <c r="I125" s="364"/>
      <c r="J125" s="32"/>
    </row>
    <row r="126" spans="1:10" ht="30" customHeight="1" x14ac:dyDescent="0.25">
      <c r="A126" s="30" t="s">
        <v>681</v>
      </c>
      <c r="B126" s="364" t="s">
        <v>297</v>
      </c>
      <c r="C126" s="364"/>
      <c r="D126" s="364"/>
      <c r="E126" s="364"/>
      <c r="F126" s="364"/>
      <c r="G126" s="364"/>
      <c r="H126" s="364"/>
      <c r="I126" s="364"/>
      <c r="J126" s="32"/>
    </row>
    <row r="127" spans="1:10" x14ac:dyDescent="0.25">
      <c r="A127" s="30" t="s">
        <v>682</v>
      </c>
      <c r="B127" s="364" t="s">
        <v>298</v>
      </c>
      <c r="C127" s="364"/>
      <c r="D127" s="364"/>
      <c r="E127" s="364"/>
      <c r="F127" s="364"/>
      <c r="G127" s="364"/>
      <c r="H127" s="364"/>
      <c r="I127" s="364"/>
      <c r="J127" s="32"/>
    </row>
    <row r="128" spans="1:10" ht="28.5" customHeight="1" x14ac:dyDescent="0.25">
      <c r="A128" s="30" t="s">
        <v>683</v>
      </c>
      <c r="B128" s="364" t="s">
        <v>299</v>
      </c>
      <c r="C128" s="364"/>
      <c r="D128" s="364"/>
      <c r="E128" s="364"/>
      <c r="F128" s="364"/>
      <c r="G128" s="364"/>
      <c r="H128" s="364"/>
      <c r="I128" s="364"/>
      <c r="J128" s="32"/>
    </row>
    <row r="129" spans="1:10" x14ac:dyDescent="0.25">
      <c r="A129" s="30" t="s">
        <v>684</v>
      </c>
      <c r="B129" s="364" t="s">
        <v>300</v>
      </c>
      <c r="C129" s="364"/>
      <c r="D129" s="364"/>
      <c r="E129" s="364"/>
      <c r="F129" s="364"/>
      <c r="G129" s="364"/>
      <c r="H129" s="364"/>
      <c r="I129" s="364"/>
      <c r="J129" s="32"/>
    </row>
    <row r="130" spans="1:10" x14ac:dyDescent="0.25">
      <c r="A130" s="30" t="s">
        <v>685</v>
      </c>
      <c r="B130" s="364" t="s">
        <v>301</v>
      </c>
      <c r="C130" s="364"/>
      <c r="D130" s="364"/>
      <c r="E130" s="364"/>
      <c r="F130" s="364"/>
      <c r="G130" s="364"/>
      <c r="H130" s="364"/>
      <c r="I130" s="364"/>
      <c r="J130" s="32"/>
    </row>
    <row r="131" spans="1:10" ht="28.5" customHeight="1" x14ac:dyDescent="0.25">
      <c r="A131" s="30" t="s">
        <v>686</v>
      </c>
      <c r="B131" s="364" t="s">
        <v>302</v>
      </c>
      <c r="C131" s="364"/>
      <c r="D131" s="364"/>
      <c r="E131" s="364"/>
      <c r="F131" s="364"/>
      <c r="G131" s="364"/>
      <c r="H131" s="364"/>
      <c r="I131" s="364"/>
      <c r="J131" s="32"/>
    </row>
    <row r="132" spans="1:10" ht="18" customHeight="1" x14ac:dyDescent="0.25">
      <c r="A132" s="30" t="s">
        <v>687</v>
      </c>
      <c r="B132" s="364" t="s">
        <v>303</v>
      </c>
      <c r="C132" s="364"/>
      <c r="D132" s="364"/>
      <c r="E132" s="364"/>
      <c r="F132" s="364"/>
      <c r="G132" s="364"/>
      <c r="H132" s="364"/>
      <c r="I132" s="364"/>
      <c r="J132" s="32"/>
    </row>
    <row r="133" spans="1:10" x14ac:dyDescent="0.25">
      <c r="A133" s="30" t="s">
        <v>688</v>
      </c>
      <c r="B133" s="364" t="s">
        <v>304</v>
      </c>
      <c r="C133" s="364"/>
      <c r="D133" s="364"/>
      <c r="E133" s="364"/>
      <c r="F133" s="364"/>
      <c r="G133" s="364"/>
      <c r="H133" s="364"/>
      <c r="I133" s="364"/>
      <c r="J133" s="32"/>
    </row>
    <row r="134" spans="1:10" ht="27" customHeight="1" x14ac:dyDescent="0.25">
      <c r="A134" s="30" t="s">
        <v>689</v>
      </c>
      <c r="B134" s="364" t="s">
        <v>305</v>
      </c>
      <c r="C134" s="364"/>
      <c r="D134" s="364"/>
      <c r="E134" s="364"/>
      <c r="F134" s="364"/>
      <c r="G134" s="364"/>
      <c r="H134" s="364"/>
      <c r="I134" s="364"/>
      <c r="J134" s="32"/>
    </row>
    <row r="135" spans="1:10" ht="29.25" customHeight="1" x14ac:dyDescent="0.25">
      <c r="A135" s="30" t="s">
        <v>690</v>
      </c>
      <c r="B135" s="364" t="s">
        <v>306</v>
      </c>
      <c r="C135" s="364"/>
      <c r="D135" s="364"/>
      <c r="E135" s="364"/>
      <c r="F135" s="364"/>
      <c r="G135" s="364"/>
      <c r="H135" s="364"/>
      <c r="I135" s="364"/>
      <c r="J135" s="32"/>
    </row>
    <row r="136" spans="1:10" x14ac:dyDescent="0.25">
      <c r="A136" s="30" t="s">
        <v>691</v>
      </c>
      <c r="B136" s="364" t="s">
        <v>307</v>
      </c>
      <c r="C136" s="364"/>
      <c r="D136" s="364"/>
      <c r="E136" s="364"/>
      <c r="F136" s="364"/>
      <c r="G136" s="364"/>
      <c r="H136" s="364"/>
      <c r="I136" s="364"/>
      <c r="J136" s="32"/>
    </row>
    <row r="137" spans="1:10" x14ac:dyDescent="0.25">
      <c r="A137" s="30" t="s">
        <v>692</v>
      </c>
      <c r="B137" s="364" t="s">
        <v>308</v>
      </c>
      <c r="C137" s="364"/>
      <c r="D137" s="364"/>
      <c r="E137" s="364"/>
      <c r="F137" s="364"/>
      <c r="G137" s="364"/>
      <c r="H137" s="364"/>
      <c r="I137" s="364"/>
      <c r="J137" s="32"/>
    </row>
    <row r="138" spans="1:10" ht="45.75" customHeight="1" x14ac:dyDescent="0.25">
      <c r="A138" s="30" t="s">
        <v>693</v>
      </c>
      <c r="B138" s="364" t="s">
        <v>166</v>
      </c>
      <c r="C138" s="364"/>
      <c r="D138" s="364"/>
      <c r="E138" s="364"/>
      <c r="F138" s="364"/>
      <c r="G138" s="364"/>
      <c r="H138" s="364"/>
      <c r="I138" s="364"/>
      <c r="J138" s="32"/>
    </row>
    <row r="139" spans="1:10" ht="78" customHeight="1" x14ac:dyDescent="0.25">
      <c r="A139" s="30" t="s">
        <v>694</v>
      </c>
      <c r="B139" s="364" t="s">
        <v>165</v>
      </c>
      <c r="C139" s="364"/>
      <c r="D139" s="364"/>
      <c r="E139" s="364"/>
      <c r="F139" s="364"/>
      <c r="G139" s="364"/>
      <c r="H139" s="364"/>
      <c r="I139" s="364"/>
      <c r="J139" s="32"/>
    </row>
    <row r="140" spans="1:10" ht="58.5" customHeight="1" x14ac:dyDescent="0.25">
      <c r="A140" s="30" t="s">
        <v>695</v>
      </c>
      <c r="B140" s="364" t="s">
        <v>196</v>
      </c>
      <c r="C140" s="364"/>
      <c r="D140" s="364"/>
      <c r="E140" s="364"/>
      <c r="F140" s="364"/>
      <c r="G140" s="364"/>
      <c r="H140" s="364"/>
      <c r="I140" s="364"/>
      <c r="J140" s="32"/>
    </row>
    <row r="141" spans="1:10" ht="32.25" customHeight="1" x14ac:dyDescent="0.25">
      <c r="A141" s="30" t="s">
        <v>696</v>
      </c>
      <c r="B141" s="364" t="s">
        <v>309</v>
      </c>
      <c r="C141" s="364"/>
      <c r="D141" s="364"/>
      <c r="E141" s="364"/>
      <c r="F141" s="364"/>
      <c r="G141" s="364"/>
      <c r="H141" s="364"/>
      <c r="I141" s="364"/>
      <c r="J141" s="32"/>
    </row>
    <row r="142" spans="1:10" ht="31.5" customHeight="1" x14ac:dyDescent="0.25">
      <c r="A142" s="30" t="s">
        <v>697</v>
      </c>
      <c r="B142" s="364" t="s">
        <v>310</v>
      </c>
      <c r="C142" s="364"/>
      <c r="D142" s="364"/>
      <c r="E142" s="364"/>
      <c r="F142" s="364"/>
      <c r="G142" s="364"/>
      <c r="H142" s="364"/>
      <c r="I142" s="364"/>
      <c r="J142" s="32"/>
    </row>
    <row r="143" spans="1:10" ht="33" customHeight="1" x14ac:dyDescent="0.25">
      <c r="A143" s="30" t="s">
        <v>698</v>
      </c>
      <c r="B143" s="364" t="s">
        <v>311</v>
      </c>
      <c r="C143" s="364"/>
      <c r="D143" s="364"/>
      <c r="E143" s="364"/>
      <c r="F143" s="364"/>
      <c r="G143" s="364"/>
      <c r="H143" s="364"/>
      <c r="I143" s="364"/>
      <c r="J143" s="32"/>
    </row>
    <row r="144" spans="1:10" ht="45" customHeight="1" x14ac:dyDescent="0.25">
      <c r="A144" s="30" t="s">
        <v>699</v>
      </c>
      <c r="B144" s="364" t="s">
        <v>312</v>
      </c>
      <c r="C144" s="364"/>
      <c r="D144" s="364"/>
      <c r="E144" s="364"/>
      <c r="F144" s="364"/>
      <c r="G144" s="364"/>
      <c r="H144" s="364"/>
      <c r="I144" s="364"/>
      <c r="J144" s="32"/>
    </row>
    <row r="145" spans="1:10" ht="29.25" customHeight="1" x14ac:dyDescent="0.25">
      <c r="A145" s="30" t="s">
        <v>700</v>
      </c>
      <c r="B145" s="364" t="s">
        <v>313</v>
      </c>
      <c r="C145" s="364"/>
      <c r="D145" s="364"/>
      <c r="E145" s="364"/>
      <c r="F145" s="364"/>
      <c r="G145" s="364"/>
      <c r="H145" s="364"/>
      <c r="I145" s="364"/>
      <c r="J145" s="32"/>
    </row>
    <row r="146" spans="1:10" ht="36.75" customHeight="1" x14ac:dyDescent="0.25">
      <c r="A146" s="30" t="s">
        <v>701</v>
      </c>
      <c r="B146" s="364" t="s">
        <v>314</v>
      </c>
      <c r="C146" s="364"/>
      <c r="D146" s="364"/>
      <c r="E146" s="364"/>
      <c r="F146" s="364"/>
      <c r="G146" s="364"/>
      <c r="H146" s="364"/>
      <c r="I146" s="364"/>
      <c r="J146" s="32"/>
    </row>
    <row r="147" spans="1:10" ht="27.75" customHeight="1" x14ac:dyDescent="0.25">
      <c r="A147" s="30" t="s">
        <v>702</v>
      </c>
      <c r="B147" s="364" t="s">
        <v>315</v>
      </c>
      <c r="C147" s="364"/>
      <c r="D147" s="364"/>
      <c r="E147" s="364"/>
      <c r="F147" s="364"/>
      <c r="G147" s="364"/>
      <c r="H147" s="364"/>
      <c r="I147" s="364"/>
      <c r="J147" s="32"/>
    </row>
    <row r="148" spans="1:10" ht="30" customHeight="1" x14ac:dyDescent="0.25">
      <c r="A148" s="30" t="s">
        <v>703</v>
      </c>
      <c r="B148" s="364" t="s">
        <v>316</v>
      </c>
      <c r="C148" s="364"/>
      <c r="D148" s="364"/>
      <c r="E148" s="364"/>
      <c r="F148" s="364"/>
      <c r="G148" s="364"/>
      <c r="H148" s="364"/>
      <c r="I148" s="364"/>
      <c r="J148" s="32"/>
    </row>
    <row r="149" spans="1:10" ht="27" customHeight="1" x14ac:dyDescent="0.25">
      <c r="A149" s="30" t="s">
        <v>704</v>
      </c>
      <c r="B149" s="364" t="s">
        <v>317</v>
      </c>
      <c r="C149" s="364"/>
      <c r="D149" s="364"/>
      <c r="E149" s="364"/>
      <c r="F149" s="364"/>
      <c r="G149" s="364"/>
      <c r="H149" s="364"/>
      <c r="I149" s="364"/>
      <c r="J149" s="32"/>
    </row>
    <row r="150" spans="1:10" ht="27" customHeight="1" x14ac:dyDescent="0.25">
      <c r="A150" s="30" t="s">
        <v>705</v>
      </c>
      <c r="B150" s="364" t="s">
        <v>318</v>
      </c>
      <c r="C150" s="364"/>
      <c r="D150" s="364"/>
      <c r="E150" s="364"/>
      <c r="F150" s="364"/>
      <c r="G150" s="364"/>
      <c r="H150" s="364"/>
      <c r="I150" s="364"/>
      <c r="J150" s="32"/>
    </row>
    <row r="151" spans="1:10" ht="47.25" customHeight="1" x14ac:dyDescent="0.25">
      <c r="A151" s="30" t="s">
        <v>706</v>
      </c>
      <c r="B151" s="364" t="s">
        <v>198</v>
      </c>
      <c r="C151" s="364"/>
      <c r="D151" s="364"/>
      <c r="E151" s="364"/>
      <c r="F151" s="364"/>
      <c r="G151" s="364"/>
      <c r="H151" s="364"/>
      <c r="I151" s="364"/>
      <c r="J151" s="32"/>
    </row>
    <row r="152" spans="1:10" ht="48.75" customHeight="1" x14ac:dyDescent="0.25">
      <c r="A152" s="30" t="s">
        <v>707</v>
      </c>
      <c r="B152" s="364" t="s">
        <v>363</v>
      </c>
      <c r="C152" s="364"/>
      <c r="D152" s="364"/>
      <c r="E152" s="364"/>
      <c r="F152" s="364"/>
      <c r="G152" s="364"/>
      <c r="H152" s="364"/>
      <c r="I152" s="364"/>
      <c r="J152" s="32"/>
    </row>
    <row r="153" spans="1:10" ht="48" customHeight="1" x14ac:dyDescent="0.25">
      <c r="A153" s="30" t="s">
        <v>708</v>
      </c>
      <c r="B153" s="364" t="s">
        <v>319</v>
      </c>
      <c r="C153" s="364"/>
      <c r="D153" s="364"/>
      <c r="E153" s="364"/>
      <c r="F153" s="364"/>
      <c r="G153" s="364"/>
      <c r="H153" s="364"/>
      <c r="I153" s="364"/>
      <c r="J153" s="32"/>
    </row>
    <row r="154" spans="1:10" ht="90.75" customHeight="1" x14ac:dyDescent="0.25">
      <c r="A154" s="30" t="s">
        <v>709</v>
      </c>
      <c r="B154" s="364" t="s">
        <v>333</v>
      </c>
      <c r="C154" s="364"/>
      <c r="D154" s="364"/>
      <c r="E154" s="364"/>
      <c r="F154" s="364"/>
      <c r="G154" s="364"/>
      <c r="H154" s="364"/>
      <c r="I154" s="364"/>
      <c r="J154" s="32"/>
    </row>
    <row r="155" spans="1:10" ht="26.25" customHeight="1" x14ac:dyDescent="0.25">
      <c r="A155" s="30" t="s">
        <v>710</v>
      </c>
      <c r="B155" s="364" t="s">
        <v>320</v>
      </c>
      <c r="C155" s="364"/>
      <c r="D155" s="364"/>
      <c r="E155" s="364"/>
      <c r="F155" s="364"/>
      <c r="G155" s="364"/>
      <c r="H155" s="364"/>
      <c r="I155" s="364"/>
      <c r="J155" s="32"/>
    </row>
    <row r="156" spans="1:10" ht="43.5" customHeight="1" x14ac:dyDescent="0.25">
      <c r="A156" s="30" t="s">
        <v>711</v>
      </c>
      <c r="B156" s="364" t="s">
        <v>199</v>
      </c>
      <c r="C156" s="364"/>
      <c r="D156" s="364"/>
      <c r="E156" s="364"/>
      <c r="F156" s="364"/>
      <c r="G156" s="364"/>
      <c r="H156" s="364"/>
      <c r="I156" s="364"/>
      <c r="J156" s="32"/>
    </row>
    <row r="157" spans="1:10" ht="63" customHeight="1" x14ac:dyDescent="0.25">
      <c r="A157" s="30" t="s">
        <v>712</v>
      </c>
      <c r="B157" s="364" t="s">
        <v>200</v>
      </c>
      <c r="C157" s="364"/>
      <c r="D157" s="364"/>
      <c r="E157" s="364"/>
      <c r="F157" s="364"/>
      <c r="G157" s="364"/>
      <c r="H157" s="364"/>
      <c r="I157" s="364"/>
      <c r="J157" s="32"/>
    </row>
    <row r="158" spans="1:10" ht="39.75" customHeight="1" x14ac:dyDescent="0.25">
      <c r="A158" s="30" t="s">
        <v>713</v>
      </c>
      <c r="B158" s="358" t="s">
        <v>364</v>
      </c>
      <c r="C158" s="359"/>
      <c r="D158" s="359"/>
      <c r="E158" s="359"/>
      <c r="F158" s="359"/>
      <c r="G158" s="359"/>
      <c r="H158" s="359"/>
      <c r="I158" s="360"/>
      <c r="J158" s="32"/>
    </row>
    <row r="159" spans="1:10" ht="28.5" customHeight="1" x14ac:dyDescent="0.25">
      <c r="A159" s="30" t="s">
        <v>714</v>
      </c>
      <c r="B159" s="358" t="s">
        <v>352</v>
      </c>
      <c r="C159" s="359"/>
      <c r="D159" s="359"/>
      <c r="E159" s="359"/>
      <c r="F159" s="359"/>
      <c r="G159" s="359"/>
      <c r="H159" s="359"/>
      <c r="I159" s="360"/>
      <c r="J159" s="32"/>
    </row>
    <row r="160" spans="1:10" x14ac:dyDescent="0.25">
      <c r="A160" s="30" t="s">
        <v>715</v>
      </c>
      <c r="B160" s="172" t="s">
        <v>365</v>
      </c>
      <c r="C160" s="172"/>
      <c r="D160" s="172"/>
      <c r="E160" s="172"/>
      <c r="F160" s="172"/>
      <c r="G160" s="172"/>
      <c r="H160" s="172"/>
      <c r="I160" s="172"/>
      <c r="J160" s="32"/>
    </row>
    <row r="161" spans="1:25" ht="18.75" customHeight="1" x14ac:dyDescent="0.25">
      <c r="A161" s="30" t="s">
        <v>716</v>
      </c>
      <c r="B161" s="172" t="s">
        <v>344</v>
      </c>
      <c r="C161" s="172"/>
      <c r="D161" s="172"/>
      <c r="E161" s="172"/>
      <c r="F161" s="172"/>
      <c r="G161" s="172"/>
      <c r="H161" s="172"/>
      <c r="I161" s="172"/>
      <c r="J161" s="32"/>
    </row>
    <row r="162" spans="1:25" ht="18.75" customHeight="1" x14ac:dyDescent="0.25">
      <c r="A162" s="30" t="s">
        <v>717</v>
      </c>
      <c r="B162" s="347" t="s">
        <v>332</v>
      </c>
      <c r="C162" s="347"/>
      <c r="D162" s="347"/>
      <c r="E162" s="347"/>
      <c r="F162" s="347"/>
      <c r="G162" s="347"/>
      <c r="H162" s="347"/>
      <c r="I162" s="347"/>
      <c r="J162" s="32"/>
    </row>
    <row r="163" spans="1:25" ht="18.75" customHeight="1" x14ac:dyDescent="0.25">
      <c r="A163" s="30" t="s">
        <v>718</v>
      </c>
      <c r="B163" s="347" t="s">
        <v>329</v>
      </c>
      <c r="C163" s="347"/>
      <c r="D163" s="347"/>
      <c r="E163" s="347"/>
      <c r="F163" s="347"/>
      <c r="G163" s="347"/>
      <c r="H163" s="347"/>
      <c r="I163" s="347"/>
      <c r="J163" s="32"/>
    </row>
    <row r="164" spans="1:25" ht="18.75" customHeight="1" x14ac:dyDescent="0.25">
      <c r="A164" s="30" t="s">
        <v>719</v>
      </c>
      <c r="B164" s="347" t="s">
        <v>526</v>
      </c>
      <c r="C164" s="347"/>
      <c r="D164" s="347"/>
      <c r="E164" s="347"/>
      <c r="F164" s="347"/>
      <c r="G164" s="347"/>
      <c r="H164" s="347"/>
      <c r="I164" s="347"/>
      <c r="J164" s="32"/>
    </row>
    <row r="165" spans="1:25" ht="18.75" customHeight="1" x14ac:dyDescent="0.25">
      <c r="A165" s="30" t="s">
        <v>720</v>
      </c>
      <c r="B165" s="347" t="s">
        <v>527</v>
      </c>
      <c r="C165" s="347"/>
      <c r="D165" s="347"/>
      <c r="E165" s="347"/>
      <c r="F165" s="347"/>
      <c r="G165" s="347"/>
      <c r="H165" s="347"/>
      <c r="I165" s="347"/>
      <c r="J165" s="32"/>
    </row>
    <row r="166" spans="1:25" s="3" customFormat="1" ht="33" customHeight="1" x14ac:dyDescent="0.25">
      <c r="A166" s="30" t="s">
        <v>721</v>
      </c>
      <c r="B166" s="357" t="s">
        <v>528</v>
      </c>
      <c r="C166" s="357"/>
      <c r="D166" s="357"/>
      <c r="E166" s="357"/>
      <c r="F166" s="357"/>
      <c r="G166" s="357"/>
      <c r="H166" s="357"/>
      <c r="I166" s="357"/>
      <c r="J166" s="32"/>
      <c r="K166" s="13"/>
      <c r="L166" s="7"/>
      <c r="M166" s="7"/>
      <c r="N166" s="334"/>
      <c r="O166" s="334"/>
      <c r="P166" s="194"/>
      <c r="Q166" s="194"/>
      <c r="U166" s="9"/>
      <c r="V166" s="9"/>
      <c r="W166" s="9"/>
      <c r="X166" s="9"/>
      <c r="Y166" s="9"/>
    </row>
    <row r="167" spans="1:25" s="3" customFormat="1" ht="30.75" customHeight="1" x14ac:dyDescent="0.25">
      <c r="A167" s="30" t="s">
        <v>722</v>
      </c>
      <c r="B167" s="357" t="s">
        <v>529</v>
      </c>
      <c r="C167" s="357"/>
      <c r="D167" s="357"/>
      <c r="E167" s="357"/>
      <c r="F167" s="357"/>
      <c r="G167" s="357"/>
      <c r="H167" s="357"/>
      <c r="I167" s="357"/>
      <c r="J167" s="32"/>
      <c r="K167" s="14"/>
      <c r="L167" s="42"/>
      <c r="M167" s="42"/>
      <c r="N167" s="9"/>
      <c r="O167" s="9"/>
      <c r="P167" s="9"/>
      <c r="Q167" s="9"/>
      <c r="U167" s="9"/>
      <c r="V167" s="9"/>
      <c r="W167" s="9"/>
      <c r="X167" s="9"/>
      <c r="Y167" s="9"/>
    </row>
    <row r="168" spans="1:25" s="9" customFormat="1" ht="32.25" customHeight="1" x14ac:dyDescent="0.25">
      <c r="A168" s="30" t="s">
        <v>723</v>
      </c>
      <c r="B168" s="355" t="s">
        <v>530</v>
      </c>
      <c r="C168" s="355"/>
      <c r="D168" s="355"/>
      <c r="E168" s="355"/>
      <c r="F168" s="355"/>
      <c r="G168" s="355"/>
      <c r="H168" s="355"/>
      <c r="I168" s="355"/>
      <c r="J168" s="173"/>
      <c r="K168" s="43"/>
      <c r="L168" s="7"/>
      <c r="M168" s="7"/>
      <c r="N168" s="42"/>
      <c r="O168" s="42"/>
      <c r="P168" s="42"/>
      <c r="Q168" s="42"/>
      <c r="U168" s="44"/>
    </row>
    <row r="169" spans="1:25" s="9" customFormat="1" ht="15" customHeight="1" x14ac:dyDescent="0.25">
      <c r="A169" s="30" t="s">
        <v>724</v>
      </c>
      <c r="B169" s="356" t="s">
        <v>531</v>
      </c>
      <c r="C169" s="356"/>
      <c r="D169" s="356"/>
      <c r="E169" s="356"/>
      <c r="F169" s="356"/>
      <c r="G169" s="356"/>
      <c r="H169" s="356"/>
      <c r="I169" s="356"/>
      <c r="J169" s="173"/>
    </row>
    <row r="170" spans="1:25" x14ac:dyDescent="0.25">
      <c r="A170" s="30" t="s">
        <v>725</v>
      </c>
      <c r="B170" s="347" t="s">
        <v>532</v>
      </c>
      <c r="C170" s="347"/>
      <c r="D170" s="347"/>
      <c r="E170" s="347"/>
      <c r="F170" s="347"/>
      <c r="G170" s="347"/>
      <c r="H170" s="347"/>
      <c r="I170" s="347"/>
      <c r="J170" s="32"/>
    </row>
    <row r="171" spans="1:25" ht="97.5" customHeight="1" x14ac:dyDescent="0.25">
      <c r="A171" s="30" t="s">
        <v>726</v>
      </c>
      <c r="B171" s="349" t="s">
        <v>727</v>
      </c>
      <c r="C171" s="350"/>
      <c r="D171" s="350"/>
      <c r="E171" s="350"/>
      <c r="F171" s="350"/>
      <c r="G171" s="350"/>
      <c r="H171" s="350"/>
      <c r="I171" s="351"/>
      <c r="J171" s="32"/>
    </row>
    <row r="172" spans="1:25" ht="30.75" customHeight="1" x14ac:dyDescent="0.25">
      <c r="A172" s="30" t="s">
        <v>728</v>
      </c>
      <c r="B172" s="349" t="s">
        <v>729</v>
      </c>
      <c r="C172" s="350"/>
      <c r="D172" s="350"/>
      <c r="E172" s="350"/>
      <c r="F172" s="350"/>
      <c r="G172" s="350"/>
      <c r="H172" s="350"/>
      <c r="I172" s="351"/>
      <c r="J172" s="32"/>
    </row>
    <row r="173" spans="1:25" x14ac:dyDescent="0.25">
      <c r="A173" s="30" t="s">
        <v>730</v>
      </c>
      <c r="B173" s="352" t="s">
        <v>731</v>
      </c>
      <c r="C173" s="353"/>
      <c r="D173" s="353"/>
      <c r="E173" s="353"/>
      <c r="F173" s="353"/>
      <c r="G173" s="353"/>
      <c r="H173" s="353"/>
      <c r="I173" s="354"/>
      <c r="J173" s="32"/>
    </row>
    <row r="174" spans="1:25" ht="49.5" customHeight="1" x14ac:dyDescent="0.25">
      <c r="A174" s="30" t="s">
        <v>732</v>
      </c>
      <c r="B174" s="349" t="s">
        <v>733</v>
      </c>
      <c r="C174" s="350"/>
      <c r="D174" s="350"/>
      <c r="E174" s="350"/>
      <c r="F174" s="350"/>
      <c r="G174" s="350"/>
      <c r="H174" s="350"/>
      <c r="I174" s="351"/>
      <c r="J174" s="32"/>
    </row>
    <row r="175" spans="1:25" ht="33" customHeight="1" x14ac:dyDescent="0.25">
      <c r="A175" s="30" t="s">
        <v>734</v>
      </c>
      <c r="B175" s="349" t="s">
        <v>735</v>
      </c>
      <c r="C175" s="350"/>
      <c r="D175" s="350"/>
      <c r="E175" s="350"/>
      <c r="F175" s="350"/>
      <c r="G175" s="350"/>
      <c r="H175" s="350"/>
      <c r="I175" s="351"/>
      <c r="J175" s="32"/>
    </row>
    <row r="176" spans="1:25" ht="51" customHeight="1" x14ac:dyDescent="0.25">
      <c r="A176" s="30" t="s">
        <v>736</v>
      </c>
      <c r="B176" s="349" t="s">
        <v>737</v>
      </c>
      <c r="C176" s="350"/>
      <c r="D176" s="350"/>
      <c r="E176" s="350"/>
      <c r="F176" s="350"/>
      <c r="G176" s="350"/>
      <c r="H176" s="350"/>
      <c r="I176" s="351"/>
      <c r="J176" s="32"/>
    </row>
    <row r="177" spans="1:10" ht="111.75" customHeight="1" x14ac:dyDescent="0.25">
      <c r="A177" s="30" t="s">
        <v>738</v>
      </c>
      <c r="B177" s="349" t="s">
        <v>739</v>
      </c>
      <c r="C177" s="350"/>
      <c r="D177" s="350"/>
      <c r="E177" s="350"/>
      <c r="F177" s="350"/>
      <c r="G177" s="350"/>
      <c r="H177" s="350"/>
      <c r="I177" s="351"/>
      <c r="J177" s="32"/>
    </row>
    <row r="178" spans="1:10" ht="112.5" customHeight="1" x14ac:dyDescent="0.25">
      <c r="A178" s="30" t="s">
        <v>740</v>
      </c>
      <c r="B178" s="349" t="s">
        <v>741</v>
      </c>
      <c r="C178" s="350"/>
      <c r="D178" s="350"/>
      <c r="E178" s="350"/>
      <c r="F178" s="350"/>
      <c r="G178" s="350"/>
      <c r="H178" s="350"/>
      <c r="I178" s="351"/>
      <c r="J178" s="32"/>
    </row>
    <row r="179" spans="1:10" x14ac:dyDescent="0.25">
      <c r="A179" s="30" t="s">
        <v>742</v>
      </c>
      <c r="B179" s="349" t="s">
        <v>743</v>
      </c>
      <c r="C179" s="350"/>
      <c r="D179" s="350"/>
      <c r="E179" s="350"/>
      <c r="F179" s="350"/>
      <c r="G179" s="350"/>
      <c r="H179" s="350"/>
      <c r="I179" s="351"/>
      <c r="J179" s="32"/>
    </row>
    <row r="180" spans="1:10" ht="31.5" customHeight="1" x14ac:dyDescent="0.25">
      <c r="A180" s="30" t="s">
        <v>744</v>
      </c>
      <c r="B180" s="349" t="s">
        <v>745</v>
      </c>
      <c r="C180" s="350"/>
      <c r="D180" s="350"/>
      <c r="E180" s="350"/>
      <c r="F180" s="350"/>
      <c r="G180" s="350"/>
      <c r="H180" s="350"/>
      <c r="I180" s="351"/>
      <c r="J180" s="32"/>
    </row>
    <row r="181" spans="1:10" ht="37.5" customHeight="1" x14ac:dyDescent="0.25">
      <c r="A181" s="30" t="s">
        <v>746</v>
      </c>
      <c r="B181" s="349" t="s">
        <v>747</v>
      </c>
      <c r="C181" s="350"/>
      <c r="D181" s="350"/>
      <c r="E181" s="350"/>
      <c r="F181" s="350"/>
      <c r="G181" s="350"/>
      <c r="H181" s="350"/>
      <c r="I181" s="351"/>
      <c r="J181" s="32"/>
    </row>
    <row r="182" spans="1:10" ht="33" customHeight="1" x14ac:dyDescent="0.25">
      <c r="A182" s="30" t="s">
        <v>748</v>
      </c>
      <c r="B182" s="349" t="s">
        <v>749</v>
      </c>
      <c r="C182" s="350"/>
      <c r="D182" s="350"/>
      <c r="E182" s="350"/>
      <c r="F182" s="350"/>
      <c r="G182" s="350"/>
      <c r="H182" s="350"/>
      <c r="I182" s="351"/>
      <c r="J182" s="32"/>
    </row>
    <row r="183" spans="1:10" x14ac:dyDescent="0.25">
      <c r="A183" s="30" t="s">
        <v>750</v>
      </c>
      <c r="B183" s="349" t="s">
        <v>751</v>
      </c>
      <c r="C183" s="350"/>
      <c r="D183" s="350"/>
      <c r="E183" s="350"/>
      <c r="F183" s="350"/>
      <c r="G183" s="350"/>
      <c r="H183" s="350"/>
      <c r="I183" s="351"/>
      <c r="J183" s="32"/>
    </row>
    <row r="184" spans="1:10" x14ac:dyDescent="0.25">
      <c r="A184" s="30" t="s">
        <v>752</v>
      </c>
      <c r="B184" s="349" t="s">
        <v>753</v>
      </c>
      <c r="C184" s="350"/>
      <c r="D184" s="350"/>
      <c r="E184" s="350"/>
      <c r="F184" s="350"/>
      <c r="G184" s="350"/>
      <c r="H184" s="350"/>
      <c r="I184" s="351"/>
      <c r="J184" s="32"/>
    </row>
    <row r="185" spans="1:10" x14ac:dyDescent="0.25">
      <c r="A185" s="30" t="s">
        <v>754</v>
      </c>
      <c r="B185" s="349" t="s">
        <v>755</v>
      </c>
      <c r="C185" s="350"/>
      <c r="D185" s="350"/>
      <c r="E185" s="350"/>
      <c r="F185" s="350"/>
      <c r="G185" s="350"/>
      <c r="H185" s="350"/>
      <c r="I185" s="351"/>
      <c r="J185" s="32"/>
    </row>
    <row r="186" spans="1:10" x14ac:dyDescent="0.25">
      <c r="A186" s="30" t="s">
        <v>756</v>
      </c>
      <c r="B186" s="349" t="s">
        <v>757</v>
      </c>
      <c r="C186" s="350"/>
      <c r="D186" s="350"/>
      <c r="E186" s="350"/>
      <c r="F186" s="350"/>
      <c r="G186" s="350"/>
      <c r="H186" s="350"/>
      <c r="I186" s="351"/>
      <c r="J186" s="32"/>
    </row>
    <row r="187" spans="1:10" x14ac:dyDescent="0.25">
      <c r="A187" s="30" t="s">
        <v>758</v>
      </c>
      <c r="B187" s="352" t="s">
        <v>759</v>
      </c>
      <c r="C187" s="353"/>
      <c r="D187" s="353"/>
      <c r="E187" s="353"/>
      <c r="F187" s="353"/>
      <c r="G187" s="353"/>
      <c r="H187" s="353"/>
      <c r="I187" s="354"/>
      <c r="J187" s="32"/>
    </row>
    <row r="188" spans="1:10" x14ac:dyDescent="0.25">
      <c r="A188" s="30" t="s">
        <v>760</v>
      </c>
      <c r="B188" s="352" t="s">
        <v>761</v>
      </c>
      <c r="C188" s="353"/>
      <c r="D188" s="353"/>
      <c r="E188" s="353"/>
      <c r="F188" s="353"/>
      <c r="G188" s="353"/>
      <c r="H188" s="353"/>
      <c r="I188" s="354"/>
      <c r="J188" s="32"/>
    </row>
    <row r="189" spans="1:10" x14ac:dyDescent="0.25">
      <c r="A189" s="30" t="s">
        <v>762</v>
      </c>
      <c r="B189" s="352" t="s">
        <v>763</v>
      </c>
      <c r="C189" s="353"/>
      <c r="D189" s="353"/>
      <c r="E189" s="353"/>
      <c r="F189" s="353"/>
      <c r="G189" s="353"/>
      <c r="H189" s="353"/>
      <c r="I189" s="354"/>
      <c r="J189" s="32"/>
    </row>
    <row r="190" spans="1:10" x14ac:dyDescent="0.25">
      <c r="A190" s="30" t="s">
        <v>764</v>
      </c>
      <c r="B190" s="352" t="s">
        <v>765</v>
      </c>
      <c r="C190" s="353"/>
      <c r="D190" s="353"/>
      <c r="E190" s="353"/>
      <c r="F190" s="353"/>
      <c r="G190" s="353"/>
      <c r="H190" s="353"/>
      <c r="I190" s="354"/>
      <c r="J190" s="32"/>
    </row>
    <row r="191" spans="1:10" ht="32.25" customHeight="1" x14ac:dyDescent="0.25">
      <c r="A191" s="30" t="s">
        <v>766</v>
      </c>
      <c r="B191" s="349" t="s">
        <v>767</v>
      </c>
      <c r="C191" s="350"/>
      <c r="D191" s="350"/>
      <c r="E191" s="350"/>
      <c r="F191" s="350"/>
      <c r="G191" s="350"/>
      <c r="H191" s="350"/>
      <c r="I191" s="351"/>
      <c r="J191" s="32"/>
    </row>
    <row r="192" spans="1:10" x14ac:dyDescent="0.25">
      <c r="A192" s="30" t="s">
        <v>768</v>
      </c>
      <c r="B192" s="352" t="s">
        <v>769</v>
      </c>
      <c r="C192" s="353"/>
      <c r="D192" s="353"/>
      <c r="E192" s="353"/>
      <c r="F192" s="353"/>
      <c r="G192" s="353"/>
      <c r="H192" s="353"/>
      <c r="I192" s="354"/>
      <c r="J192" s="32"/>
    </row>
    <row r="193" spans="1:10" x14ac:dyDescent="0.25">
      <c r="A193" s="30" t="s">
        <v>770</v>
      </c>
      <c r="B193" s="352" t="s">
        <v>771</v>
      </c>
      <c r="C193" s="353"/>
      <c r="D193" s="353"/>
      <c r="E193" s="353"/>
      <c r="F193" s="353"/>
      <c r="G193" s="353"/>
      <c r="H193" s="353"/>
      <c r="I193" s="354"/>
      <c r="J193" s="32"/>
    </row>
    <row r="194" spans="1:10" ht="51.75" customHeight="1" x14ac:dyDescent="0.25">
      <c r="A194" s="30" t="s">
        <v>772</v>
      </c>
      <c r="B194" s="349" t="s">
        <v>773</v>
      </c>
      <c r="C194" s="350"/>
      <c r="D194" s="350"/>
      <c r="E194" s="350"/>
      <c r="F194" s="350"/>
      <c r="G194" s="350"/>
      <c r="H194" s="350"/>
      <c r="I194" s="351"/>
      <c r="J194" s="32"/>
    </row>
    <row r="195" spans="1:10" ht="31.5" customHeight="1" x14ac:dyDescent="0.25">
      <c r="A195" s="30" t="s">
        <v>774</v>
      </c>
      <c r="B195" s="346" t="s">
        <v>775</v>
      </c>
      <c r="C195" s="346"/>
      <c r="D195" s="346"/>
      <c r="E195" s="346"/>
      <c r="F195" s="346"/>
      <c r="G195" s="346"/>
      <c r="H195" s="346"/>
      <c r="I195" s="346"/>
      <c r="J195" s="32"/>
    </row>
    <row r="196" spans="1:10" ht="33" customHeight="1" x14ac:dyDescent="0.25">
      <c r="A196" s="30" t="s">
        <v>776</v>
      </c>
      <c r="B196" s="346" t="s">
        <v>777</v>
      </c>
      <c r="C196" s="346"/>
      <c r="D196" s="346"/>
      <c r="E196" s="346"/>
      <c r="F196" s="346"/>
      <c r="G196" s="346"/>
      <c r="H196" s="346"/>
      <c r="I196" s="346"/>
      <c r="J196" s="32"/>
    </row>
    <row r="197" spans="1:10" x14ac:dyDescent="0.25">
      <c r="A197" s="30" t="s">
        <v>778</v>
      </c>
      <c r="B197" s="347" t="s">
        <v>779</v>
      </c>
      <c r="C197" s="347"/>
      <c r="D197" s="347"/>
      <c r="E197" s="347"/>
      <c r="F197" s="347"/>
      <c r="G197" s="347"/>
      <c r="H197" s="347"/>
      <c r="I197" s="347"/>
      <c r="J197" s="32"/>
    </row>
    <row r="198" spans="1:10" ht="49.5" customHeight="1" x14ac:dyDescent="0.25">
      <c r="A198" s="30" t="s">
        <v>780</v>
      </c>
      <c r="B198" s="346" t="s">
        <v>781</v>
      </c>
      <c r="C198" s="346"/>
      <c r="D198" s="346"/>
      <c r="E198" s="346"/>
      <c r="F198" s="346"/>
      <c r="G198" s="346"/>
      <c r="H198" s="346"/>
      <c r="I198" s="346"/>
      <c r="J198" s="32"/>
    </row>
    <row r="199" spans="1:10" ht="50.25" customHeight="1" x14ac:dyDescent="0.25">
      <c r="A199" s="30" t="s">
        <v>782</v>
      </c>
      <c r="B199" s="346" t="s">
        <v>783</v>
      </c>
      <c r="C199" s="346"/>
      <c r="D199" s="346"/>
      <c r="E199" s="346"/>
      <c r="F199" s="346"/>
      <c r="G199" s="346"/>
      <c r="H199" s="346"/>
      <c r="I199" s="346"/>
      <c r="J199" s="32"/>
    </row>
    <row r="200" spans="1:10" x14ac:dyDescent="0.25">
      <c r="A200" s="30" t="s">
        <v>784</v>
      </c>
      <c r="B200" s="347" t="s">
        <v>785</v>
      </c>
      <c r="C200" s="347"/>
      <c r="D200" s="347"/>
      <c r="E200" s="347"/>
      <c r="F200" s="347"/>
      <c r="G200" s="347"/>
      <c r="H200" s="347"/>
      <c r="I200" s="347"/>
      <c r="J200" s="32"/>
    </row>
    <row r="201" spans="1:10" ht="33" customHeight="1" x14ac:dyDescent="0.25">
      <c r="A201" s="30" t="s">
        <v>786</v>
      </c>
      <c r="B201" s="346" t="s">
        <v>787</v>
      </c>
      <c r="C201" s="346"/>
      <c r="D201" s="346"/>
      <c r="E201" s="346"/>
      <c r="F201" s="346"/>
      <c r="G201" s="346"/>
      <c r="H201" s="346"/>
      <c r="I201" s="346"/>
      <c r="J201" s="32"/>
    </row>
    <row r="202" spans="1:10" ht="99.75" customHeight="1" x14ac:dyDescent="0.25">
      <c r="A202" s="348" t="s">
        <v>788</v>
      </c>
      <c r="B202" s="348"/>
      <c r="C202" s="348"/>
      <c r="D202" s="348"/>
      <c r="E202" s="348"/>
      <c r="F202" s="348"/>
      <c r="G202" s="348"/>
      <c r="H202" s="348"/>
      <c r="I202" s="348"/>
      <c r="J202" s="348"/>
    </row>
    <row r="203" spans="1:10" ht="36" customHeight="1" x14ac:dyDescent="0.25">
      <c r="A203" s="345" t="s">
        <v>321</v>
      </c>
      <c r="B203" s="345"/>
      <c r="C203" s="345"/>
      <c r="D203" s="345"/>
      <c r="E203" s="345"/>
      <c r="F203" s="345"/>
      <c r="G203" s="345"/>
      <c r="H203" s="345"/>
      <c r="I203" s="345"/>
      <c r="J203" s="345"/>
    </row>
    <row r="204" spans="1:10" ht="20.25" customHeight="1" x14ac:dyDescent="0.25">
      <c r="A204" s="345" t="s">
        <v>789</v>
      </c>
      <c r="B204" s="345"/>
      <c r="C204" s="345"/>
      <c r="D204" s="345"/>
      <c r="E204" s="345"/>
      <c r="F204" s="345"/>
      <c r="G204" s="345"/>
      <c r="H204" s="345"/>
      <c r="I204" s="345"/>
      <c r="J204" s="345"/>
    </row>
    <row r="205" spans="1:10" ht="10.5" customHeight="1" x14ac:dyDescent="0.25">
      <c r="A205" s="195"/>
      <c r="B205" s="195"/>
      <c r="C205" s="195"/>
      <c r="D205" s="195"/>
      <c r="E205" s="195"/>
      <c r="F205" s="195"/>
      <c r="G205" s="195"/>
      <c r="H205" s="195"/>
      <c r="I205" s="195"/>
      <c r="J205" s="195"/>
    </row>
    <row r="206" spans="1:10" ht="17.25" customHeight="1" x14ac:dyDescent="0.25">
      <c r="A206" s="333" t="s">
        <v>802</v>
      </c>
      <c r="B206" s="333"/>
      <c r="C206" s="333"/>
      <c r="D206" s="16"/>
      <c r="E206" s="193"/>
      <c r="F206" s="193"/>
      <c r="G206" s="193"/>
      <c r="H206" s="193"/>
      <c r="I206" s="13" t="s">
        <v>803</v>
      </c>
      <c r="J206" s="13"/>
    </row>
    <row r="207" spans="1:10" x14ac:dyDescent="0.25">
      <c r="A207" s="203"/>
      <c r="B207" s="97"/>
      <c r="C207" s="7"/>
      <c r="D207" s="15"/>
      <c r="E207" s="7"/>
      <c r="F207" s="7"/>
      <c r="G207" s="7"/>
      <c r="H207" s="7"/>
      <c r="I207" s="14"/>
      <c r="J207" s="14"/>
    </row>
    <row r="208" spans="1:10" x14ac:dyDescent="0.25">
      <c r="A208" s="204" t="s">
        <v>366</v>
      </c>
      <c r="B208" s="9"/>
      <c r="C208" s="42"/>
      <c r="D208" s="16"/>
      <c r="E208" s="42"/>
      <c r="F208" s="42"/>
      <c r="G208" s="42"/>
      <c r="H208" s="42"/>
      <c r="I208" s="43" t="s">
        <v>367</v>
      </c>
      <c r="J208" s="43"/>
    </row>
    <row r="209" spans="1:10" ht="15" x14ac:dyDescent="0.25">
      <c r="A209" s="331" t="s">
        <v>368</v>
      </c>
      <c r="B209" s="331"/>
      <c r="C209" s="331"/>
      <c r="D209" s="331"/>
      <c r="E209" s="331"/>
      <c r="F209" s="331"/>
      <c r="G209" s="192"/>
      <c r="H209" s="192"/>
      <c r="I209" s="192"/>
      <c r="J209" s="9"/>
    </row>
  </sheetData>
  <mergeCells count="205">
    <mergeCell ref="B41:I41"/>
    <mergeCell ref="B42:I42"/>
    <mergeCell ref="B43:I43"/>
    <mergeCell ref="B44:I44"/>
    <mergeCell ref="B33:I33"/>
    <mergeCell ref="B34:I34"/>
    <mergeCell ref="B35:I35"/>
    <mergeCell ref="B36:I36"/>
    <mergeCell ref="B37:I37"/>
    <mergeCell ref="B38:I38"/>
    <mergeCell ref="B45:I45"/>
    <mergeCell ref="B46:I46"/>
    <mergeCell ref="B47:I47"/>
    <mergeCell ref="B48:I48"/>
    <mergeCell ref="B49:I49"/>
    <mergeCell ref="B50:I50"/>
    <mergeCell ref="E1:J1"/>
    <mergeCell ref="A2:B2"/>
    <mergeCell ref="A3:J3"/>
    <mergeCell ref="B14:I14"/>
    <mergeCell ref="B15:I15"/>
    <mergeCell ref="B16:I16"/>
    <mergeCell ref="B17:I17"/>
    <mergeCell ref="B18:I18"/>
    <mergeCell ref="B29:I29"/>
    <mergeCell ref="B21:I21"/>
    <mergeCell ref="B20:I20"/>
    <mergeCell ref="B19:I19"/>
    <mergeCell ref="B28:I28"/>
    <mergeCell ref="B31:I31"/>
    <mergeCell ref="B32:I32"/>
    <mergeCell ref="B30:I30"/>
    <mergeCell ref="B39:I39"/>
    <mergeCell ref="B40:I40"/>
    <mergeCell ref="B57:I57"/>
    <mergeCell ref="B58:I58"/>
    <mergeCell ref="B59:I59"/>
    <mergeCell ref="B60:I60"/>
    <mergeCell ref="B61:I61"/>
    <mergeCell ref="B62:I62"/>
    <mergeCell ref="B51:I51"/>
    <mergeCell ref="B52:I52"/>
    <mergeCell ref="B53:I53"/>
    <mergeCell ref="B54:I54"/>
    <mergeCell ref="B55:I55"/>
    <mergeCell ref="B56:I56"/>
    <mergeCell ref="B69:I69"/>
    <mergeCell ref="B70:I70"/>
    <mergeCell ref="B71:I71"/>
    <mergeCell ref="B72:I72"/>
    <mergeCell ref="B73:I73"/>
    <mergeCell ref="B74:I74"/>
    <mergeCell ref="B63:I63"/>
    <mergeCell ref="B64:I64"/>
    <mergeCell ref="B65:I65"/>
    <mergeCell ref="B66:I66"/>
    <mergeCell ref="B67:I67"/>
    <mergeCell ref="B68:I68"/>
    <mergeCell ref="B81:I81"/>
    <mergeCell ref="B82:I82"/>
    <mergeCell ref="B83:I83"/>
    <mergeCell ref="B84:I84"/>
    <mergeCell ref="B85:I85"/>
    <mergeCell ref="B86:I86"/>
    <mergeCell ref="B75:I75"/>
    <mergeCell ref="B76:I76"/>
    <mergeCell ref="B77:I77"/>
    <mergeCell ref="B78:I78"/>
    <mergeCell ref="B79:I79"/>
    <mergeCell ref="B80:I80"/>
    <mergeCell ref="B93:I93"/>
    <mergeCell ref="B94:I94"/>
    <mergeCell ref="B95:I95"/>
    <mergeCell ref="B96:I96"/>
    <mergeCell ref="B97:I97"/>
    <mergeCell ref="B98:I98"/>
    <mergeCell ref="B87:I87"/>
    <mergeCell ref="B88:I88"/>
    <mergeCell ref="B89:I89"/>
    <mergeCell ref="B90:I90"/>
    <mergeCell ref="B91:I91"/>
    <mergeCell ref="B92:I92"/>
    <mergeCell ref="B105:I105"/>
    <mergeCell ref="B106:I106"/>
    <mergeCell ref="B107:I107"/>
    <mergeCell ref="B108:I108"/>
    <mergeCell ref="B109:I109"/>
    <mergeCell ref="B110:I110"/>
    <mergeCell ref="B99:I99"/>
    <mergeCell ref="B100:I100"/>
    <mergeCell ref="B101:I101"/>
    <mergeCell ref="B102:I102"/>
    <mergeCell ref="B103:I103"/>
    <mergeCell ref="B104:I104"/>
    <mergeCell ref="B117:I117"/>
    <mergeCell ref="B118:I118"/>
    <mergeCell ref="B119:I119"/>
    <mergeCell ref="B120:I120"/>
    <mergeCell ref="B121:I121"/>
    <mergeCell ref="B122:I122"/>
    <mergeCell ref="B111:I111"/>
    <mergeCell ref="B112:I112"/>
    <mergeCell ref="B113:I113"/>
    <mergeCell ref="B114:I114"/>
    <mergeCell ref="B115:I115"/>
    <mergeCell ref="B116:I116"/>
    <mergeCell ref="B129:I129"/>
    <mergeCell ref="B130:I130"/>
    <mergeCell ref="B131:I131"/>
    <mergeCell ref="B132:I132"/>
    <mergeCell ref="B133:I133"/>
    <mergeCell ref="B134:I134"/>
    <mergeCell ref="B123:I123"/>
    <mergeCell ref="B124:I124"/>
    <mergeCell ref="B125:I125"/>
    <mergeCell ref="B126:I126"/>
    <mergeCell ref="B127:I127"/>
    <mergeCell ref="B128:I128"/>
    <mergeCell ref="B4:I4"/>
    <mergeCell ref="B10:I10"/>
    <mergeCell ref="B9:I9"/>
    <mergeCell ref="B8:I8"/>
    <mergeCell ref="B7:I7"/>
    <mergeCell ref="B6:I6"/>
    <mergeCell ref="B5:I5"/>
    <mergeCell ref="B159:I159"/>
    <mergeCell ref="B162:I162"/>
    <mergeCell ref="B154:I154"/>
    <mergeCell ref="B155:I155"/>
    <mergeCell ref="B156:I156"/>
    <mergeCell ref="B157:I157"/>
    <mergeCell ref="B158:I158"/>
    <mergeCell ref="B147:I147"/>
    <mergeCell ref="B148:I148"/>
    <mergeCell ref="B149:I149"/>
    <mergeCell ref="B150:I150"/>
    <mergeCell ref="B151:I151"/>
    <mergeCell ref="B152:I152"/>
    <mergeCell ref="B153:I153"/>
    <mergeCell ref="B137:I137"/>
    <mergeCell ref="B138:I138"/>
    <mergeCell ref="B139:I139"/>
    <mergeCell ref="B163:I163"/>
    <mergeCell ref="B164:I164"/>
    <mergeCell ref="B165:I165"/>
    <mergeCell ref="B166:I166"/>
    <mergeCell ref="N166:O166"/>
    <mergeCell ref="B167:I167"/>
    <mergeCell ref="B13:I13"/>
    <mergeCell ref="B12:I12"/>
    <mergeCell ref="B11:I11"/>
    <mergeCell ref="B27:I27"/>
    <mergeCell ref="B26:I26"/>
    <mergeCell ref="B25:I25"/>
    <mergeCell ref="B24:I24"/>
    <mergeCell ref="B23:I23"/>
    <mergeCell ref="B22:I22"/>
    <mergeCell ref="B141:I141"/>
    <mergeCell ref="B142:I142"/>
    <mergeCell ref="B143:I143"/>
    <mergeCell ref="B144:I144"/>
    <mergeCell ref="B145:I145"/>
    <mergeCell ref="B146:I146"/>
    <mergeCell ref="B135:I135"/>
    <mergeCell ref="B136:I136"/>
    <mergeCell ref="B140:I140"/>
    <mergeCell ref="B168:I168"/>
    <mergeCell ref="B169:I169"/>
    <mergeCell ref="B170:I170"/>
    <mergeCell ref="B171:I171"/>
    <mergeCell ref="B172:I172"/>
    <mergeCell ref="B173:I173"/>
    <mergeCell ref="B174:I174"/>
    <mergeCell ref="B175:I175"/>
    <mergeCell ref="B176:I176"/>
    <mergeCell ref="B177:I177"/>
    <mergeCell ref="B178:I178"/>
    <mergeCell ref="B179:I179"/>
    <mergeCell ref="B180:I180"/>
    <mergeCell ref="B181:I181"/>
    <mergeCell ref="B182:I182"/>
    <mergeCell ref="B183:I183"/>
    <mergeCell ref="B184:I184"/>
    <mergeCell ref="B185:I185"/>
    <mergeCell ref="B186:I186"/>
    <mergeCell ref="B187:I187"/>
    <mergeCell ref="B188:I188"/>
    <mergeCell ref="B189:I189"/>
    <mergeCell ref="B190:I190"/>
    <mergeCell ref="B191:I191"/>
    <mergeCell ref="B192:I192"/>
    <mergeCell ref="B193:I193"/>
    <mergeCell ref="B194:I194"/>
    <mergeCell ref="A203:J203"/>
    <mergeCell ref="A204:J204"/>
    <mergeCell ref="A206:C206"/>
    <mergeCell ref="A209:F209"/>
    <mergeCell ref="B195:I195"/>
    <mergeCell ref="B196:I196"/>
    <mergeCell ref="B197:I197"/>
    <mergeCell ref="B198:I198"/>
    <mergeCell ref="B199:I199"/>
    <mergeCell ref="B200:I200"/>
    <mergeCell ref="B201:I201"/>
    <mergeCell ref="A202:J202"/>
  </mergeCells>
  <pageMargins left="0.25" right="0.25" top="0.75" bottom="0.75" header="0.3" footer="0.3"/>
  <pageSetup paperSize="9" scale="90" orientation="landscape" horizontalDpi="0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2017-11-14T07:20:51Z</dcterms:modified>
</cp:coreProperties>
</file>